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enainclusionllerena23.sharepoint.com/sites/Asoc.PlenaInlcusinLlerena/Documentos compartidos/ADMINISTRACION Y GERENCIA/Transparencia web/ENVIO 08052026/"/>
    </mc:Choice>
  </mc:AlternateContent>
  <xr:revisionPtr revIDLastSave="749" documentId="8_{83121BC5-ED52-41C2-AA54-D3AE93086111}" xr6:coauthVersionLast="47" xr6:coauthVersionMax="47" xr10:uidLastSave="{08107355-7CB7-46DC-89EC-F1652EDD8FC3}"/>
  <bookViews>
    <workbookView xWindow="-120" yWindow="-120" windowWidth="29040" windowHeight="15720" xr2:uid="{00000000-000D-0000-FFFF-FFFF00000000}"/>
  </bookViews>
  <sheets>
    <sheet name="SUBVENCIONES_PÚBLICAS" sheetId="4" r:id="rId1"/>
    <sheet name="SUBVENCIONES_PRIVADA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4" l="1"/>
  <c r="F82" i="4"/>
  <c r="F84" i="4"/>
  <c r="F85" i="4"/>
  <c r="F83" i="4"/>
  <c r="F54" i="4"/>
  <c r="F53" i="4"/>
  <c r="F52" i="4"/>
  <c r="F51" i="4"/>
  <c r="F50" i="4"/>
  <c r="F74" i="4"/>
  <c r="F73" i="4"/>
  <c r="F72" i="4"/>
  <c r="F71" i="4"/>
  <c r="F70" i="4"/>
  <c r="F96" i="4"/>
  <c r="F95" i="4"/>
  <c r="F94" i="4"/>
  <c r="F93" i="4"/>
  <c r="F92" i="4"/>
  <c r="F42" i="4"/>
  <c r="F114" i="4" s="1"/>
  <c r="F116" i="4" s="1"/>
</calcChain>
</file>

<file path=xl/sharedStrings.xml><?xml version="1.0" encoding="utf-8"?>
<sst xmlns="http://schemas.openxmlformats.org/spreadsheetml/2006/main" count="212" uniqueCount="118">
  <si>
    <t>ORGANISMO QUE OTORGA LA SUBVENCIÓN</t>
  </si>
  <si>
    <t>OBJETO DEL PROYECTO /PROGRAMA SUBVENCIONADO</t>
  </si>
  <si>
    <t>FECHA INICIO</t>
  </si>
  <si>
    <t>IMPORTE TOTAL DE LA SUBVENCIÓN</t>
  </si>
  <si>
    <r>
      <rPr>
        <b/>
        <sz val="11"/>
        <color rgb="FFFFFFFF"/>
        <rFont val="Calibri"/>
        <family val="2"/>
      </rPr>
      <t>FECHA FINALIZACIÓN</t>
    </r>
  </si>
  <si>
    <t>AÑO CONVOCATORIA</t>
  </si>
  <si>
    <t xml:space="preserve">Subvenciones Confederación Plena inclusión Llerena </t>
  </si>
  <si>
    <t>DIPUTACION DE BADAJOZ</t>
  </si>
  <si>
    <t>DEPORTES</t>
  </si>
  <si>
    <t>ACCION SOCIAL: "Terapia acuatica II"</t>
  </si>
  <si>
    <t>DEPORTES: Inclusión deportiva"</t>
  </si>
  <si>
    <t>Normailizacion: Proyecto de Ocio</t>
  </si>
  <si>
    <t>Normailizacion: Proyecto de Sensibilizacion a la poblacion</t>
  </si>
  <si>
    <t>FUNDACION IBERCAJA</t>
  </si>
  <si>
    <t>HIDROTERAPIA</t>
  </si>
  <si>
    <t>ACCION SOCIAL:HIDROTERAPIA Y EQUINOTERAPIA PARA PERSONAS CON DIVERSIDAD FUNCIONAL</t>
  </si>
  <si>
    <t>CONSEJERIA DE SALUD Y SERVICIOS SOCIALES</t>
  </si>
  <si>
    <t>RAL</t>
  </si>
  <si>
    <t>AYUNTAMIENTO DE LLERENA</t>
  </si>
  <si>
    <t>FORMACION PROFESIONAL BASICA</t>
  </si>
  <si>
    <t>CONSEJERIA DE EDUCACION</t>
  </si>
  <si>
    <t>Monitores AFC</t>
  </si>
  <si>
    <t>FUNDACION LA CAIXA</t>
  </si>
  <si>
    <t>Llerena Inclusiva</t>
  </si>
  <si>
    <t>Apoyo a renovacion flota vehiculos</t>
  </si>
  <si>
    <t>Apoyo a renovacion flota de vehiculos</t>
  </si>
  <si>
    <t>Hidroterapia</t>
  </si>
  <si>
    <t>ACCION SOCIAL: "Terapia acuatica y habilidades para la vida diaria"</t>
  </si>
  <si>
    <t>Normalizacion: Proyecto de Ocio</t>
  </si>
  <si>
    <t>AYUNTAMIENTO DE USAGRE</t>
  </si>
  <si>
    <t>Actividades promocion Asociación</t>
  </si>
  <si>
    <t>SERVICIO EXTREMEÑO PUBLICO DE EMPLEO</t>
  </si>
  <si>
    <t>Dotación de libros de texto y material escolar a centros privados concertados </t>
  </si>
  <si>
    <t>Contratacion indefinida</t>
  </si>
  <si>
    <t>D. G. DE FORMACIÓN PROFESIONAL, INNOVACIÓN E INCLUSIÓN EDUCATIVA</t>
  </si>
  <si>
    <t>Subvenciones directas, sin convocatoria, acordadas de forma singular mediante decreto del Consejo de Gobierno, art. 32.1.d) de la Ley 6/2011, de 23 de marzo, de Subvenciones de la CA de Extremadura</t>
  </si>
  <si>
    <t>ENTE PÚBLICO EXTREMEÑO DE SERVICIOS EDUCATIVOS COMPLEMENTARIOS</t>
  </si>
  <si>
    <t>2025/2026</t>
  </si>
  <si>
    <t>SERVICIO EXTREMEÑO DE PROMOCIÓN DE LA AUTONOMÍA Y ATENCIÓN A LA DEPENDENCIA (SEPAD</t>
  </si>
  <si>
    <t>DIRECCIÓN GENERAL DE INDUSTRIA, ENERGÍA Y MINA</t>
  </si>
  <si>
    <t>SERVICIO EXTREMEÑO PÚBLICO DE EMPLEO (SEXPE)</t>
  </si>
  <si>
    <t>Subvencion 2024 a empresas para contracion de alumnois participantes del proyecto del prograna de formación y empleo ESCALA</t>
  </si>
  <si>
    <t>ENTE PUBLICO EXTREMEÑO DE SERVICIOS EDUCATIVOS</t>
  </si>
  <si>
    <t>Ayudas dotacion de libros de texto y material escolar a centros privados concertados en curso 2024/2025</t>
  </si>
  <si>
    <t>Gasto de funcionamiento de Actividades Formativas complementarias, curso 2025/2026</t>
  </si>
  <si>
    <t>Gasto de funcionamiento de Actividades Formativas complementarias, curso 2024/2025</t>
  </si>
  <si>
    <t>Ayudas nominas y seguros sociales para monitores Actividades Formativas complementarias, urso 2025/2026</t>
  </si>
  <si>
    <t>Ayudas nominas y seguros sociales para monitores Actividades Formativas complementarias, curso 2024/2025</t>
  </si>
  <si>
    <t>Concesion directa, ayuda a sostenimiento economico y financiero de servicios especializados prestados en los años 2022 y 2023 según decreto 47/2024</t>
  </si>
  <si>
    <t>SERVICIO EXTREMEÑO DE PROMOCIÓN DE LA AUTONOMÍA Y ATENCIÓN A LA DEPENDENCIA (SEPAD)</t>
  </si>
  <si>
    <t>Sala Multisensorial???</t>
  </si>
  <si>
    <t>FUNDACDION IBERCAJA</t>
  </si>
  <si>
    <t>INCLI2:OCIO INCLUSIVO</t>
  </si>
  <si>
    <t>SECRETARÍA GENERAL DE EDUCACIÓN</t>
  </si>
  <si>
    <t>GASTOS DE FUNCIONAMIENTO (CONCIERTO)</t>
  </si>
  <si>
    <t>GRUPO ORENES</t>
  </si>
  <si>
    <t>OCIO</t>
  </si>
  <si>
    <t>SERVICIO EXTREMEÑO DE PROMOCIÓN DE LA AUTONOMÍA</t>
  </si>
  <si>
    <t>SUBVENCIÓI DE RAL</t>
  </si>
  <si>
    <t>NORMALIZACIÓN: INFORMACIÓN A LA POBLACIÓN</t>
  </si>
  <si>
    <t>SECRETARÍA GENERAL DE EDUCACIÓN Y</t>
  </si>
  <si>
    <r>
      <t>GASTOS DE FUNCIONAMIENTO (</t>
    </r>
    <r>
      <rPr>
        <sz val="8"/>
        <color rgb="FFFF0000"/>
        <rFont val="Times New Roman"/>
        <family val="1"/>
      </rPr>
      <t>CONCIERTO</t>
    </r>
    <r>
      <rPr>
        <sz val="8"/>
        <color rgb="FF006600"/>
        <rFont val="Times New Roman"/>
        <family val="1"/>
      </rPr>
      <t>)</t>
    </r>
  </si>
  <si>
    <t>Dotación de libros de texto y material escolar a centros privados concertados (2º PAGO 1ªR LIBROS DE TEXTO)</t>
  </si>
  <si>
    <t>SECRETARÍA GENERAL DE EDUCACIÓN, CIENCIA</t>
  </si>
  <si>
    <t>*ABONO NOMINAS DICIEMBRE 2024</t>
  </si>
  <si>
    <t>*CO abono Enero, Febrero, Marzo, Abril, Mayo, Junio, Julio, Septiembre, Octub. Y Noviemb. conciertos soc</t>
  </si>
  <si>
    <t>*CD abono Enero, Febrero, Marzo, Abril, Mayo, Junio, Julio, Septiembre, Octub. Y Noviemb. conciertos soc</t>
  </si>
  <si>
    <t>*HF abono Enero, Febrero, Marzo, Abril, Mayo, Junio, Julio, Septiembre, Octub. Y Noviemb. conciertos soc</t>
  </si>
  <si>
    <t>*VT abono Enero, Febrero, Marzo, Abril, Mayo, Junio, Julio, Agosto, Septiembre, Octub. Y Noviemb. conciertos soc</t>
  </si>
  <si>
    <r>
      <rPr>
        <sz val="9"/>
        <rFont val="Arial MT"/>
        <family val="2"/>
      </rPr>
      <t>DIRECCIÓN GENERAL DE FORMACIÓN PROFESIONAL,</t>
    </r>
  </si>
  <si>
    <r>
      <rPr>
        <sz val="9"/>
        <rFont val="Arial MT"/>
        <family val="2"/>
      </rPr>
      <t>*D 1. Ent. Priv. Taller Es</t>
    </r>
  </si>
  <si>
    <r>
      <rPr>
        <sz val="9"/>
        <rFont val="Arial MT"/>
        <family val="2"/>
      </rPr>
      <t>DIRECCIÓN GENERAL DE POLÍTICA AGRARIA COMUNITARIA</t>
    </r>
  </si>
  <si>
    <r>
      <rPr>
        <sz val="9"/>
        <rFont val="Arial MT"/>
        <family val="2"/>
      </rPr>
      <t>*Pago Ovino 2022 - 108</t>
    </r>
  </si>
  <si>
    <r>
      <rPr>
        <sz val="9"/>
        <rFont val="Arial MT"/>
        <family val="2"/>
      </rPr>
      <t>*Pago Básico 2022 Lote 118</t>
    </r>
  </si>
  <si>
    <r>
      <rPr>
        <sz val="9"/>
        <rFont val="Arial MT"/>
        <family val="2"/>
      </rPr>
      <t>*Pago Reembolso Disciplina</t>
    </r>
  </si>
  <si>
    <r>
      <rPr>
        <sz val="9"/>
        <rFont val="Arial MT"/>
        <family val="2"/>
      </rPr>
      <t>*Pago Verde 2022 lote 117</t>
    </r>
  </si>
  <si>
    <r>
      <rPr>
        <sz val="9"/>
        <rFont val="Arial MT"/>
        <family val="2"/>
      </rPr>
      <t>*Pago Verde 2022 lote 161</t>
    </r>
  </si>
  <si>
    <r>
      <rPr>
        <sz val="9"/>
        <rFont val="Arial MT"/>
        <family val="2"/>
      </rPr>
      <t>*Pago Verde Ovino 2022 - 1</t>
    </r>
  </si>
  <si>
    <r>
      <rPr>
        <sz val="9"/>
        <rFont val="Arial MT"/>
        <family val="2"/>
      </rPr>
      <t>ENTE PÚBLICO EXTREMEÑO DE SERVICIOS</t>
    </r>
  </si>
  <si>
    <t>Gasto de funcionamiento de Actividades Formativas complementarias, curso 2022/2023</t>
  </si>
  <si>
    <t>Ayudas nominas y seguros sociales para monitores Actividades Formativas complementarias, curso 2022/2023 - Oct. Nov. Dic. Marzo. Abril. Mayo</t>
  </si>
  <si>
    <r>
      <rPr>
        <sz val="9"/>
        <rFont val="Arial MT"/>
        <family val="2"/>
      </rPr>
      <t>SECRETARÍA GENERAL DE EDUCACIÓN Y</t>
    </r>
  </si>
  <si>
    <t>*NOMINA ENERO 2024 MONITORES AFC CONCERTADOS ene- y NOMINA FEBRERO 2023 MONITORES AFC CONCERTADOS fe</t>
  </si>
  <si>
    <r>
      <rPr>
        <sz val="9"/>
        <rFont val="Arial MT"/>
        <family val="2"/>
      </rPr>
      <t>*Abono 100% IP Normalización</t>
    </r>
  </si>
  <si>
    <r>
      <rPr>
        <sz val="9"/>
        <rFont val="Arial MT"/>
        <family val="2"/>
      </rPr>
      <t>*Abono 100% Normalización IS</t>
    </r>
  </si>
  <si>
    <t>*PI_LLERENA. Conc Directa Incremento Salarial 22</t>
  </si>
  <si>
    <t>CONSEJERIA DE EDUCACION - DIRECCIÓN GENERAL DE FORMACIÓN PROFESIONAL,</t>
  </si>
  <si>
    <t>Pantallas digitales (MR Subv. direc. 2025 Col.)</t>
  </si>
  <si>
    <r>
      <rPr>
        <sz val="9"/>
        <rFont val="Arial MT"/>
        <family val="2"/>
      </rPr>
      <t>*Res 26 sept 2025 D1 ENT.P</t>
    </r>
  </si>
  <si>
    <t>sin enero</t>
  </si>
  <si>
    <t>*NOMINA ENERO 2025 MONITORES AFC CONCERTADOS ene-</t>
  </si>
  <si>
    <r>
      <rPr>
        <sz val="9"/>
        <rFont val="Arial MT"/>
        <family val="2"/>
      </rPr>
      <t xml:space="preserve">*ABONO 100% NORMALIZACION
</t>
    </r>
    <r>
      <rPr>
        <sz val="9"/>
        <rFont val="Arial MT"/>
        <family val="2"/>
      </rPr>
      <t>IS 2025</t>
    </r>
  </si>
  <si>
    <r>
      <t xml:space="preserve">Subvenciones directas, sin convocatoria, acordadas de forma singular mediante decreto del Consejo de Gobierno, art. 32.1.d) de la Ley 6/2011, de 23 de marzo, de Subvenciones de la CA de Extremadura </t>
    </r>
    <r>
      <rPr>
        <sz val="8"/>
        <color rgb="FFFF0000"/>
        <rFont val="Times New Roman"/>
        <family val="1"/>
      </rPr>
      <t>- *TALLERES ESPECIFICOS PRIV</t>
    </r>
  </si>
  <si>
    <t>*Pago Disciplina 2021 - 63</t>
  </si>
  <si>
    <t>*Pago Ayuda Ucrania 2022</t>
  </si>
  <si>
    <t>*ABONO NOMINA NOVIEMBRE AFC CONCERTADOS y *ABONO NOMINA DICIEMBRE AFC CONCERTADOS</t>
  </si>
  <si>
    <t>SERVICIO EXTREMEÑO DE PROMOCIÓN DE LA AUTONOMÍA Y</t>
  </si>
  <si>
    <t>Abono concierto AT</t>
  </si>
  <si>
    <t>SERVICIO EXTREMEÑO DE PROMOCIÓN DE LA AUTONOMÍA Y CD</t>
  </si>
  <si>
    <t>Abono concierto CD</t>
  </si>
  <si>
    <t>SERVICIO EXTREMEÑO DE PROMOCIÓN DE LA AUTONOMÍA Y CO</t>
  </si>
  <si>
    <t>Abono concierto CO</t>
  </si>
  <si>
    <t>SERVICIO EXTREMEÑO DE PROMOCIÓN DE LA AUTONOMÍA Y HF</t>
  </si>
  <si>
    <t>Abono concierto HF</t>
  </si>
  <si>
    <t>Abono concierto VT</t>
  </si>
  <si>
    <t>SERVICIO EXTREMEÑO DE PROMOCIÓN DE LA AUTONOMÍA Y AT</t>
  </si>
  <si>
    <t>*PAGO VERDE TOTAL</t>
  </si>
  <si>
    <t>*PAGO BÁSICO TOTAL</t>
  </si>
  <si>
    <t>*PAGO OVINO</t>
  </si>
  <si>
    <t>NORMALIZACIÓN: INTEGRACIÓN SOCIAL</t>
  </si>
  <si>
    <t>*AT abono Enero, Febrero, Marzo, Abril, Mayo, Junio, Julio, Septiembre, Octubre, Noviembre y Diciembre conciertos soc</t>
  </si>
  <si>
    <t>*CD abono Enero, Febrero, Marzo, Abril, Mayo, Junio, Julio, Septiembre, Octubre, Noviembre y Diciembre conciertos soc</t>
  </si>
  <si>
    <t>*CO abono Enero, Febrero, Marzo, Abril, Mayo, Junio, Julio, Septiembre, Octubre, Noviembre y Diciembre conciertos soc</t>
  </si>
  <si>
    <t>*HF abono Enero, Febrero, Marzo, Abril, Mayo, Junio, Julio, Septiembre, Octubre, Noviembre y Diciembre conciertos soc</t>
  </si>
  <si>
    <t>*VT abono Enero, Febrero, Marzo, Abril, Mayo, Junio, Julio, Agosto, Septiembre, Octubre, Noviembre y Diciembre conciertos soc</t>
  </si>
  <si>
    <t>Proyecto de actividades de Plena inclusion Usagre</t>
  </si>
  <si>
    <t>Ayudas 2022 a instalaciones de autoconsumo con fuentes renovables en sector residencial, administraciones públicas y tercer sector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</si>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</sst>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0"/>
      <color rgb="FF000000"/>
      <name val="Times New Roman"/>
      <charset val="204"/>
    </font>
    <font>
      <sz val="9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8"/>
      <color rgb="FF006600"/>
      <name val="Times New Roman"/>
      <family val="1"/>
    </font>
    <font>
      <sz val="9"/>
      <color rgb="FF000000"/>
      <name val="Calibri"/>
    </font>
    <font>
      <sz val="8"/>
      <color rgb="FF008000"/>
      <name val="Times New Roman"/>
      <family val="1"/>
    </font>
    <font>
      <sz val="9"/>
      <name val="Calibri"/>
    </font>
    <font>
      <sz val="8"/>
      <color rgb="FF006600"/>
      <name val="Times New Roman"/>
    </font>
    <font>
      <sz val="8"/>
      <color rgb="FF000000"/>
      <name val="Times New Roman"/>
      <family val="1"/>
    </font>
    <font>
      <sz val="8"/>
      <color rgb="FF006600"/>
      <name val="Times New Roman"/>
      <family val="1"/>
      <charset val="204"/>
    </font>
    <font>
      <sz val="8"/>
      <color rgb="FFFF0000"/>
      <name val="Times New Roman"/>
      <family val="1"/>
    </font>
    <font>
      <sz val="9"/>
      <name val="Arial MT"/>
    </font>
    <font>
      <sz val="9"/>
      <name val="Arial MT"/>
      <family val="2"/>
    </font>
    <font>
      <b/>
      <sz val="12"/>
      <color rgb="FF000000"/>
      <name val="Times New Roman"/>
      <family val="1"/>
    </font>
    <font>
      <b/>
      <sz val="9"/>
      <color rgb="FF00B0F0"/>
      <name val="Arial MT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theme="6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hair">
        <color auto="1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3" xfId="1" applyFont="1" applyBorder="1"/>
    <xf numFmtId="4" fontId="6" fillId="0" borderId="3" xfId="1" applyNumberFormat="1" applyFont="1" applyBorder="1"/>
    <xf numFmtId="0" fontId="6" fillId="0" borderId="0" xfId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/>
    </xf>
    <xf numFmtId="4" fontId="8" fillId="0" borderId="6" xfId="1" applyNumberFormat="1" applyFont="1" applyBorder="1"/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17" fontId="7" fillId="0" borderId="1" xfId="0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wrapText="1"/>
    </xf>
    <xf numFmtId="0" fontId="6" fillId="0" borderId="3" xfId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14" fontId="10" fillId="0" borderId="0" xfId="1" applyNumberFormat="1" applyFont="1" applyAlignment="1">
      <alignment horizontal="center"/>
    </xf>
    <xf numFmtId="164" fontId="8" fillId="0" borderId="6" xfId="1" applyNumberFormat="1" applyFont="1" applyBorder="1"/>
    <xf numFmtId="164" fontId="6" fillId="0" borderId="3" xfId="1" applyNumberFormat="1" applyFont="1" applyBorder="1"/>
    <xf numFmtId="0" fontId="6" fillId="0" borderId="7" xfId="1" applyFont="1" applyBorder="1" applyAlignment="1">
      <alignment vertical="center"/>
    </xf>
    <xf numFmtId="0" fontId="6" fillId="0" borderId="8" xfId="1" applyFont="1" applyBorder="1"/>
    <xf numFmtId="0" fontId="12" fillId="0" borderId="3" xfId="1" applyFont="1" applyBorder="1" applyAlignment="1">
      <alignment vertical="center"/>
    </xf>
    <xf numFmtId="14" fontId="10" fillId="2" borderId="0" xfId="1" applyNumberFormat="1" applyFont="1" applyFill="1" applyAlignment="1">
      <alignment horizontal="center"/>
    </xf>
    <xf numFmtId="0" fontId="12" fillId="0" borderId="3" xfId="1" applyFont="1" applyBorder="1" applyAlignment="1">
      <alignment vertical="center" wrapText="1"/>
    </xf>
    <xf numFmtId="0" fontId="6" fillId="3" borderId="11" xfId="1" applyFont="1" applyFill="1" applyBorder="1" applyAlignment="1">
      <alignment vertical="center" wrapText="1"/>
    </xf>
    <xf numFmtId="0" fontId="6" fillId="3" borderId="3" xfId="1" applyFont="1" applyFill="1" applyBorder="1" applyAlignment="1">
      <alignment wrapText="1"/>
    </xf>
    <xf numFmtId="0" fontId="6" fillId="3" borderId="9" xfId="1" applyFont="1" applyFill="1" applyBorder="1" applyAlignment="1">
      <alignment horizontal="center"/>
    </xf>
    <xf numFmtId="164" fontId="6" fillId="3" borderId="13" xfId="1" applyNumberFormat="1" applyFont="1" applyFill="1" applyBorder="1"/>
    <xf numFmtId="14" fontId="10" fillId="4" borderId="9" xfId="1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left" vertical="top" wrapText="1"/>
    </xf>
    <xf numFmtId="164" fontId="6" fillId="0" borderId="12" xfId="1" applyNumberFormat="1" applyFont="1" applyBorder="1"/>
    <xf numFmtId="0" fontId="6" fillId="0" borderId="11" xfId="1" applyFont="1" applyBorder="1" applyAlignment="1">
      <alignment vertical="center" wrapText="1"/>
    </xf>
    <xf numFmtId="0" fontId="6" fillId="3" borderId="11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12" fillId="5" borderId="3" xfId="1" applyFont="1" applyFill="1" applyBorder="1" applyAlignment="1">
      <alignment vertical="center"/>
    </xf>
    <xf numFmtId="0" fontId="6" fillId="5" borderId="8" xfId="1" applyFont="1" applyFill="1" applyBorder="1"/>
    <xf numFmtId="0" fontId="6" fillId="5" borderId="0" xfId="1" applyFont="1" applyFill="1" applyAlignment="1">
      <alignment horizontal="center"/>
    </xf>
    <xf numFmtId="14" fontId="10" fillId="5" borderId="0" xfId="1" applyNumberFormat="1" applyFont="1" applyFill="1" applyAlignment="1">
      <alignment horizontal="center"/>
    </xf>
    <xf numFmtId="164" fontId="6" fillId="5" borderId="3" xfId="1" applyNumberFormat="1" applyFont="1" applyFill="1" applyBorder="1"/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164" fontId="6" fillId="0" borderId="13" xfId="1" applyNumberFormat="1" applyFont="1" applyBorder="1"/>
    <xf numFmtId="0" fontId="6" fillId="3" borderId="3" xfId="1" applyFont="1" applyFill="1" applyBorder="1"/>
    <xf numFmtId="14" fontId="6" fillId="3" borderId="9" xfId="1" applyNumberFormat="1" applyFont="1" applyFill="1" applyBorder="1" applyAlignment="1">
      <alignment horizontal="center"/>
    </xf>
    <xf numFmtId="0" fontId="6" fillId="0" borderId="11" xfId="1" applyFont="1" applyBorder="1" applyAlignment="1">
      <alignment vertical="center"/>
    </xf>
    <xf numFmtId="14" fontId="6" fillId="0" borderId="9" xfId="1" applyNumberFormat="1" applyFont="1" applyBorder="1" applyAlignment="1">
      <alignment horizontal="center"/>
    </xf>
    <xf numFmtId="14" fontId="6" fillId="0" borderId="0" xfId="1" applyNumberFormat="1" applyFont="1" applyAlignment="1">
      <alignment horizontal="center"/>
    </xf>
    <xf numFmtId="14" fontId="10" fillId="2" borderId="9" xfId="1" applyNumberFormat="1" applyFont="1" applyFill="1" applyBorder="1" applyAlignment="1">
      <alignment horizontal="center"/>
    </xf>
    <xf numFmtId="0" fontId="12" fillId="3" borderId="10" xfId="1" applyFont="1" applyFill="1" applyBorder="1" applyAlignment="1">
      <alignment vertical="center"/>
    </xf>
    <xf numFmtId="0" fontId="17" fillId="0" borderId="14" xfId="0" applyFont="1" applyBorder="1" applyAlignment="1">
      <alignment horizontal="left" vertical="top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wrapText="1"/>
    </xf>
    <xf numFmtId="164" fontId="6" fillId="0" borderId="0" xfId="1" applyNumberFormat="1" applyFont="1"/>
    <xf numFmtId="164" fontId="6" fillId="5" borderId="13" xfId="1" applyNumberFormat="1" applyFont="1" applyFill="1" applyBorder="1"/>
    <xf numFmtId="0" fontId="12" fillId="0" borderId="11" xfId="1" applyFont="1" applyBorder="1" applyAlignment="1">
      <alignment vertical="center"/>
    </xf>
    <xf numFmtId="0" fontId="12" fillId="3" borderId="11" xfId="1" applyFont="1" applyFill="1" applyBorder="1" applyAlignment="1">
      <alignment vertical="center"/>
    </xf>
    <xf numFmtId="0" fontId="1" fillId="5" borderId="0" xfId="0" applyFont="1" applyFill="1" applyAlignment="1">
      <alignment horizontal="left" vertical="top"/>
    </xf>
    <xf numFmtId="0" fontId="6" fillId="6" borderId="8" xfId="1" applyFont="1" applyFill="1" applyBorder="1"/>
    <xf numFmtId="0" fontId="14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top" wrapText="1"/>
    </xf>
    <xf numFmtId="164" fontId="6" fillId="5" borderId="0" xfId="1" applyNumberFormat="1" applyFont="1" applyFill="1"/>
    <xf numFmtId="0" fontId="6" fillId="3" borderId="0" xfId="1" applyFont="1" applyFill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6" fillId="2" borderId="0" xfId="1" applyFont="1" applyFill="1" applyAlignment="1">
      <alignment wrapText="1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top"/>
    </xf>
    <xf numFmtId="14" fontId="10" fillId="0" borderId="9" xfId="1" applyNumberFormat="1" applyFont="1" applyFill="1" applyBorder="1" applyAlignment="1">
      <alignment horizontal="center"/>
    </xf>
    <xf numFmtId="164" fontId="6" fillId="0" borderId="0" xfId="1" applyNumberFormat="1" applyFont="1" applyFill="1"/>
    <xf numFmtId="164" fontId="6" fillId="0" borderId="3" xfId="1" applyNumberFormat="1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0" fillId="0" borderId="0" xfId="1" applyNumberFormat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14" fontId="10" fillId="7" borderId="9" xfId="1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66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66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1345" displayName="Tabla1345" ref="A2:F112" totalsRowShown="0" headerRowDxfId="19" headerRowBorderDxfId="18" tableBorderDxfId="17" totalsRowBorderDxfId="16">
  <autoFilter ref="A2:F112" xr:uid="{00000000-0009-0000-0100-000004000000}"/>
  <sortState xmlns:xlrd2="http://schemas.microsoft.com/office/spreadsheetml/2017/richdata2" ref="A3:F112">
    <sortCondition ref="C3:C112"/>
  </sortState>
  <tableColumns count="6">
    <tableColumn id="2" xr3:uid="{00000000-0010-0000-0000-000002000000}" name="ORGANISMO QUE OTORGA LA SUBVENCIÓN" dataDxfId="15"/>
    <tableColumn id="3" xr3:uid="{00000000-0010-0000-0000-000003000000}" name="OBJETO DEL PROYECTO /PROGRAMA SUBVENCIONADO" dataDxfId="14"/>
    <tableColumn id="1" xr3:uid="{00000000-0010-0000-0000-000001000000}" name="AÑO CONVOCATORIA" dataDxfId="13" dataCellStyle="Normal 3"/>
    <tableColumn id="4" xr3:uid="{00000000-0010-0000-0000-000004000000}" name="FECHA INICIO" dataDxfId="12"/>
    <tableColumn id="6" xr3:uid="{00000000-0010-0000-0000-000006000000}" name="FECHA FINALIZACIÓN" dataDxfId="11"/>
    <tableColumn id="7" xr3:uid="{00000000-0010-0000-0000-000007000000}" name="IMPORTE TOTAL DE LA SUBVENCIÓN" dataDxfId="1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3F1EF2-FDF5-4121-B805-825CAE245E92}" name="Tabla13452" displayName="Tabla13452" ref="A2:F43" totalsRowShown="0" headerRowDxfId="9" headerRowBorderDxfId="8" tableBorderDxfId="7" totalsRowBorderDxfId="6">
  <autoFilter ref="A2:F43" xr:uid="{00000000-0009-0000-0100-000004000000}"/>
  <sortState xmlns:xlrd2="http://schemas.microsoft.com/office/spreadsheetml/2017/richdata2" ref="A3:F43">
    <sortCondition ref="C3:C43"/>
  </sortState>
  <tableColumns count="6">
    <tableColumn id="2" xr3:uid="{D58361D6-6F6F-44E3-B1BC-28855865F1D2}" name="ORGANISMO QUE OTORGA LA SUBVENCIÓN" dataDxfId="5"/>
    <tableColumn id="3" xr3:uid="{FF476C41-02D0-460D-995F-F4694D40C0FF}" name="OBJETO DEL PROYECTO /PROGRAMA SUBVENCIONADO" dataDxfId="4"/>
    <tableColumn id="1" xr3:uid="{4A86E3CE-ACF6-43C6-8D1D-AF803A0A7731}" name="AÑO CONVOCATORIA" dataDxfId="3" dataCellStyle="Normal 3"/>
    <tableColumn id="4" xr3:uid="{C4704BA7-5375-492E-8006-47CDD38A8ECA}" name="FECHA INICIO" dataDxfId="2"/>
    <tableColumn id="6" xr3:uid="{00A145A0-A437-41AF-B3A8-64FCC12CE9FA}" name="FECHA FINALIZACIÓN" dataDxfId="1"/>
    <tableColumn id="7" xr3:uid="{26B658C0-09C8-406B-BAF8-D64D53E43531}" name="IMPORTE TOTAL DE LA SUBVENCIÓ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tabSelected="1" zoomScale="145" zoomScaleNormal="145" workbookViewId="0">
      <pane ySplit="2" topLeftCell="A16" activePane="bottomLeft" state="frozen"/>
      <selection pane="bottomLeft" activeCell="A2" sqref="A2"/>
    </sheetView>
  </sheetViews>
  <sheetFormatPr baseColWidth="10" defaultColWidth="8.83203125" defaultRowHeight="12"/>
  <cols>
    <col min="1" max="1" width="72.33203125" style="3" bestFit="1" customWidth="1"/>
    <col min="2" max="2" width="56.6640625" style="3" customWidth="1"/>
    <col min="3" max="3" width="22.1640625" style="2" customWidth="1"/>
    <col min="4" max="4" width="13" style="2" customWidth="1"/>
    <col min="5" max="5" width="20" style="2" customWidth="1"/>
    <col min="6" max="6" width="36" style="2" customWidth="1"/>
    <col min="7" max="7" width="8.83203125" style="1"/>
    <col min="8" max="8" width="10.6640625" style="1" bestFit="1" customWidth="1"/>
    <col min="9" max="9" width="9.6640625" style="1" bestFit="1" customWidth="1"/>
    <col min="10" max="16384" width="8.83203125" style="1"/>
  </cols>
  <sheetData>
    <row r="1" spans="1:6" ht="26.25" customHeight="1">
      <c r="A1" s="80" t="s">
        <v>6</v>
      </c>
      <c r="B1" s="81"/>
      <c r="C1" s="81"/>
      <c r="D1" s="81"/>
      <c r="E1" s="81"/>
      <c r="F1" s="81"/>
    </row>
    <row r="2" spans="1:6" s="2" customFormat="1" ht="30">
      <c r="A2" s="4" t="s">
        <v>0</v>
      </c>
      <c r="B2" s="4" t="s">
        <v>1</v>
      </c>
      <c r="C2" s="4" t="s">
        <v>5</v>
      </c>
      <c r="D2" s="4" t="s">
        <v>2</v>
      </c>
      <c r="E2" s="5" t="s">
        <v>4</v>
      </c>
      <c r="F2" s="4" t="s">
        <v>3</v>
      </c>
    </row>
    <row r="3" spans="1:6" s="2" customFormat="1">
      <c r="A3" s="14" t="s">
        <v>16</v>
      </c>
      <c r="B3" s="7" t="s">
        <v>11</v>
      </c>
      <c r="C3" s="9">
        <v>2023</v>
      </c>
      <c r="D3" s="26">
        <v>45170</v>
      </c>
      <c r="E3" s="26">
        <v>45291</v>
      </c>
      <c r="F3" s="27">
        <v>10231.4</v>
      </c>
    </row>
    <row r="4" spans="1:6" s="2" customFormat="1">
      <c r="A4" s="14" t="s">
        <v>16</v>
      </c>
      <c r="B4" s="7" t="s">
        <v>12</v>
      </c>
      <c r="C4" s="19">
        <v>2023</v>
      </c>
      <c r="D4" s="26">
        <v>45108</v>
      </c>
      <c r="E4" s="26">
        <v>45291</v>
      </c>
      <c r="F4" s="27">
        <v>7101.49</v>
      </c>
    </row>
    <row r="5" spans="1:6">
      <c r="A5" s="6" t="s">
        <v>7</v>
      </c>
      <c r="B5" s="7" t="s">
        <v>9</v>
      </c>
      <c r="C5" s="9">
        <v>2023</v>
      </c>
      <c r="D5" s="26">
        <v>45170</v>
      </c>
      <c r="E5" s="26">
        <v>45291</v>
      </c>
      <c r="F5" s="27">
        <v>6647</v>
      </c>
    </row>
    <row r="6" spans="1:6">
      <c r="A6" s="6" t="s">
        <v>7</v>
      </c>
      <c r="B6" s="7" t="s">
        <v>10</v>
      </c>
      <c r="C6" s="9">
        <v>2023</v>
      </c>
      <c r="D6" s="26">
        <v>45170</v>
      </c>
      <c r="E6" s="26">
        <v>45291</v>
      </c>
      <c r="F6" s="27">
        <v>750</v>
      </c>
    </row>
    <row r="7" spans="1:6" ht="22.5">
      <c r="A7" s="22" t="s">
        <v>38</v>
      </c>
      <c r="B7" s="7" t="s">
        <v>12</v>
      </c>
      <c r="C7" s="19">
        <v>2024</v>
      </c>
      <c r="D7" s="26">
        <v>45536</v>
      </c>
      <c r="E7" s="26">
        <v>45657</v>
      </c>
      <c r="F7" s="27">
        <v>8691.66</v>
      </c>
    </row>
    <row r="8" spans="1:6" ht="22.5">
      <c r="A8" s="22" t="s">
        <v>38</v>
      </c>
      <c r="B8" s="7" t="s">
        <v>28</v>
      </c>
      <c r="C8" s="9">
        <v>2024</v>
      </c>
      <c r="D8" s="26">
        <v>45536</v>
      </c>
      <c r="E8" s="26">
        <v>45657</v>
      </c>
      <c r="F8" s="27">
        <v>8184.32</v>
      </c>
    </row>
    <row r="9" spans="1:6">
      <c r="A9" s="6" t="s">
        <v>7</v>
      </c>
      <c r="B9" s="7" t="s">
        <v>15</v>
      </c>
      <c r="C9" s="9">
        <v>2024</v>
      </c>
      <c r="D9" s="26"/>
      <c r="E9" s="26">
        <v>45291</v>
      </c>
      <c r="F9" s="27">
        <v>8799.76</v>
      </c>
    </row>
    <row r="10" spans="1:6">
      <c r="A10" s="6" t="s">
        <v>7</v>
      </c>
      <c r="B10" s="7" t="s">
        <v>8</v>
      </c>
      <c r="C10" s="9">
        <v>2024</v>
      </c>
      <c r="D10" s="26">
        <v>45292</v>
      </c>
      <c r="E10" s="26">
        <v>45657</v>
      </c>
      <c r="F10" s="27">
        <v>750</v>
      </c>
    </row>
    <row r="11" spans="1:6">
      <c r="A11" s="14" t="s">
        <v>16</v>
      </c>
      <c r="B11" s="7" t="s">
        <v>17</v>
      </c>
      <c r="C11" s="9">
        <v>2023</v>
      </c>
      <c r="D11" s="26">
        <v>44927</v>
      </c>
      <c r="E11" s="26">
        <v>45291</v>
      </c>
      <c r="F11" s="28">
        <v>91256</v>
      </c>
    </row>
    <row r="12" spans="1:6">
      <c r="A12" s="6" t="s">
        <v>16</v>
      </c>
      <c r="B12" s="7" t="s">
        <v>17</v>
      </c>
      <c r="C12" s="9">
        <v>2024</v>
      </c>
      <c r="D12" s="26">
        <v>45292</v>
      </c>
      <c r="E12" s="26">
        <v>45657</v>
      </c>
      <c r="F12" s="28"/>
    </row>
    <row r="13" spans="1:6">
      <c r="A13" s="6" t="s">
        <v>18</v>
      </c>
      <c r="B13" s="7" t="s">
        <v>24</v>
      </c>
      <c r="C13" s="9">
        <v>2023</v>
      </c>
      <c r="D13" s="26">
        <v>44927</v>
      </c>
      <c r="E13" s="26">
        <v>45291</v>
      </c>
      <c r="F13" s="28">
        <v>4000</v>
      </c>
    </row>
    <row r="14" spans="1:6">
      <c r="A14" s="6" t="s">
        <v>18</v>
      </c>
      <c r="B14" s="7" t="s">
        <v>25</v>
      </c>
      <c r="C14" s="9">
        <v>2024</v>
      </c>
      <c r="D14" s="26">
        <v>45292</v>
      </c>
      <c r="E14" s="26">
        <v>45657</v>
      </c>
      <c r="F14" s="28">
        <v>4000</v>
      </c>
    </row>
    <row r="15" spans="1:6">
      <c r="A15" s="6" t="s">
        <v>13</v>
      </c>
      <c r="B15" s="7" t="s">
        <v>26</v>
      </c>
      <c r="C15" s="9">
        <v>2023</v>
      </c>
      <c r="D15" s="26">
        <v>45323</v>
      </c>
      <c r="E15" s="26">
        <v>45412</v>
      </c>
      <c r="F15" s="28">
        <v>3000</v>
      </c>
    </row>
    <row r="16" spans="1:6">
      <c r="A16" s="6" t="s">
        <v>20</v>
      </c>
      <c r="B16" s="7" t="s">
        <v>19</v>
      </c>
      <c r="C16" s="9">
        <v>2023</v>
      </c>
      <c r="D16" s="26">
        <v>2023</v>
      </c>
      <c r="E16" s="26">
        <v>2025</v>
      </c>
      <c r="F16" s="28">
        <v>59990</v>
      </c>
    </row>
    <row r="17" spans="1:9">
      <c r="A17" s="6" t="s">
        <v>20</v>
      </c>
      <c r="B17" s="7" t="s">
        <v>21</v>
      </c>
      <c r="C17" s="9">
        <v>2023</v>
      </c>
      <c r="D17" s="26">
        <v>45200</v>
      </c>
      <c r="E17" s="26">
        <v>45442</v>
      </c>
      <c r="F17" s="28"/>
    </row>
    <row r="18" spans="1:9">
      <c r="A18" s="6" t="s">
        <v>20</v>
      </c>
      <c r="B18" s="7" t="s">
        <v>21</v>
      </c>
      <c r="C18" s="9">
        <v>2024</v>
      </c>
      <c r="D18" s="82">
        <v>45413</v>
      </c>
      <c r="E18" s="82">
        <v>45807</v>
      </c>
      <c r="F18" s="28">
        <v>1361.34</v>
      </c>
    </row>
    <row r="19" spans="1:9">
      <c r="A19" s="6" t="s">
        <v>86</v>
      </c>
      <c r="B19" s="7" t="s">
        <v>87</v>
      </c>
      <c r="C19" s="9">
        <v>2025</v>
      </c>
      <c r="D19" s="26">
        <v>45839</v>
      </c>
      <c r="E19" s="26">
        <v>46022</v>
      </c>
      <c r="F19" s="28">
        <v>13513.28</v>
      </c>
    </row>
    <row r="20" spans="1:9">
      <c r="A20" s="6" t="s">
        <v>29</v>
      </c>
      <c r="B20" s="7" t="s">
        <v>115</v>
      </c>
      <c r="C20" s="24">
        <v>2025</v>
      </c>
      <c r="D20" s="26">
        <v>45658</v>
      </c>
      <c r="E20" s="26">
        <v>46022</v>
      </c>
      <c r="F20" s="28">
        <v>5000</v>
      </c>
    </row>
    <row r="21" spans="1:9">
      <c r="A21" s="6"/>
      <c r="B21" s="23"/>
      <c r="C21" s="9"/>
      <c r="D21" s="26"/>
      <c r="E21" s="26"/>
      <c r="F21" s="28"/>
    </row>
    <row r="22" spans="1:9">
      <c r="A22" s="6"/>
      <c r="B22" s="7"/>
      <c r="C22" s="9"/>
      <c r="D22" s="26"/>
      <c r="E22" s="26"/>
      <c r="F22" s="28"/>
    </row>
    <row r="23" spans="1:9">
      <c r="A23" s="6" t="s">
        <v>7</v>
      </c>
      <c r="B23" s="7" t="s">
        <v>27</v>
      </c>
      <c r="C23" s="9">
        <v>2025</v>
      </c>
      <c r="D23" s="26">
        <v>45658</v>
      </c>
      <c r="E23" s="26">
        <v>46022</v>
      </c>
      <c r="F23" s="28">
        <v>17269.79</v>
      </c>
    </row>
    <row r="24" spans="1:9">
      <c r="A24" s="6"/>
      <c r="B24" s="7" t="s">
        <v>8</v>
      </c>
      <c r="C24" s="9">
        <v>2025</v>
      </c>
      <c r="D24" s="26">
        <v>45658</v>
      </c>
      <c r="E24" s="26">
        <v>46022</v>
      </c>
      <c r="F24" s="28">
        <v>750</v>
      </c>
    </row>
    <row r="25" spans="1:9" ht="22.5">
      <c r="A25" s="22" t="s">
        <v>38</v>
      </c>
      <c r="B25" s="7" t="s">
        <v>12</v>
      </c>
      <c r="C25" s="9">
        <v>2025</v>
      </c>
      <c r="D25" s="26">
        <v>45839</v>
      </c>
      <c r="E25" s="26">
        <v>46022</v>
      </c>
      <c r="F25" s="28">
        <v>8835.06</v>
      </c>
    </row>
    <row r="26" spans="1:9" ht="22.5">
      <c r="A26" s="22" t="s">
        <v>38</v>
      </c>
      <c r="B26" s="7" t="s">
        <v>28</v>
      </c>
      <c r="C26" s="9">
        <v>2025</v>
      </c>
      <c r="D26" s="26">
        <v>45824</v>
      </c>
      <c r="E26" s="26">
        <v>46022</v>
      </c>
      <c r="F26" s="28">
        <v>10809.59</v>
      </c>
    </row>
    <row r="27" spans="1:9">
      <c r="A27" s="6" t="s">
        <v>29</v>
      </c>
      <c r="B27" s="7" t="s">
        <v>30</v>
      </c>
      <c r="C27" s="9">
        <v>2025</v>
      </c>
      <c r="D27" s="26"/>
      <c r="E27" s="26"/>
      <c r="F27" s="28">
        <v>3000</v>
      </c>
    </row>
    <row r="28" spans="1:9" ht="22.5">
      <c r="A28" s="22" t="s">
        <v>42</v>
      </c>
      <c r="B28" s="21" t="s">
        <v>32</v>
      </c>
      <c r="C28" s="9">
        <v>2025</v>
      </c>
      <c r="D28" s="26">
        <v>45658</v>
      </c>
      <c r="E28" s="26">
        <v>46022</v>
      </c>
      <c r="F28" s="28">
        <v>1800</v>
      </c>
    </row>
    <row r="29" spans="1:9">
      <c r="A29" s="6" t="s">
        <v>31</v>
      </c>
      <c r="B29" s="7" t="s">
        <v>33</v>
      </c>
      <c r="C29" s="9">
        <v>2025</v>
      </c>
      <c r="D29" s="26"/>
      <c r="E29" s="26"/>
      <c r="F29" s="28">
        <v>8250</v>
      </c>
    </row>
    <row r="30" spans="1:9" ht="33.75">
      <c r="A30" s="22" t="s">
        <v>34</v>
      </c>
      <c r="B30" s="21" t="s">
        <v>35</v>
      </c>
      <c r="C30" s="9">
        <v>2025</v>
      </c>
      <c r="D30" s="32"/>
      <c r="E30" s="32"/>
      <c r="F30" s="28">
        <v>13513.28</v>
      </c>
    </row>
    <row r="31" spans="1:9" ht="22.5">
      <c r="A31" s="22" t="s">
        <v>36</v>
      </c>
      <c r="B31" s="21" t="s">
        <v>44</v>
      </c>
      <c r="C31" s="9" t="s">
        <v>37</v>
      </c>
      <c r="D31" s="26">
        <v>45931</v>
      </c>
      <c r="E31" s="26">
        <v>46203</v>
      </c>
      <c r="F31" s="28">
        <v>300</v>
      </c>
    </row>
    <row r="32" spans="1:9" ht="22.5">
      <c r="A32" s="22" t="s">
        <v>36</v>
      </c>
      <c r="B32" s="21" t="s">
        <v>46</v>
      </c>
      <c r="C32" s="9" t="s">
        <v>37</v>
      </c>
      <c r="D32" s="26">
        <v>45931</v>
      </c>
      <c r="E32" s="26">
        <v>46203</v>
      </c>
      <c r="F32" s="48">
        <v>22444.86</v>
      </c>
      <c r="H32" s="64">
        <v>17732.2</v>
      </c>
      <c r="I32" s="64" t="s">
        <v>89</v>
      </c>
    </row>
    <row r="33" spans="1:6" ht="22.5">
      <c r="A33" s="22" t="s">
        <v>38</v>
      </c>
      <c r="B33" s="7" t="s">
        <v>17</v>
      </c>
      <c r="C33" s="9">
        <v>2025</v>
      </c>
      <c r="D33" s="26">
        <v>45658</v>
      </c>
      <c r="E33" s="26">
        <v>46022</v>
      </c>
      <c r="F33" s="28">
        <v>97166.71</v>
      </c>
    </row>
    <row r="34" spans="1:6" ht="22.5">
      <c r="A34" s="22" t="s">
        <v>39</v>
      </c>
      <c r="B34" s="21" t="s">
        <v>116</v>
      </c>
      <c r="C34" s="83">
        <v>2025</v>
      </c>
      <c r="D34" s="26"/>
      <c r="E34" s="26"/>
      <c r="F34" s="28">
        <v>36450</v>
      </c>
    </row>
    <row r="35" spans="1:6" ht="22.5">
      <c r="A35" s="6" t="s">
        <v>40</v>
      </c>
      <c r="B35" s="21" t="s">
        <v>41</v>
      </c>
      <c r="C35" s="9">
        <v>2024</v>
      </c>
      <c r="D35" s="26">
        <v>45611</v>
      </c>
      <c r="E35" s="26">
        <v>45791</v>
      </c>
      <c r="F35" s="28">
        <v>11311.85</v>
      </c>
    </row>
    <row r="36" spans="1:6" ht="22.5">
      <c r="A36" s="22" t="s">
        <v>36</v>
      </c>
      <c r="B36" s="21" t="s">
        <v>43</v>
      </c>
      <c r="C36" s="9">
        <v>2024</v>
      </c>
      <c r="D36" s="26">
        <v>45383</v>
      </c>
      <c r="E36" s="26">
        <v>45657</v>
      </c>
      <c r="F36" s="28">
        <v>1950</v>
      </c>
    </row>
    <row r="37" spans="1:6" ht="22.5">
      <c r="A37" s="22" t="s">
        <v>36</v>
      </c>
      <c r="B37" s="21" t="s">
        <v>45</v>
      </c>
      <c r="C37" s="9">
        <v>2024</v>
      </c>
      <c r="D37" s="26">
        <v>45566</v>
      </c>
      <c r="E37" s="82">
        <v>45808</v>
      </c>
      <c r="F37" s="28">
        <v>300</v>
      </c>
    </row>
    <row r="38" spans="1:6" ht="22.5">
      <c r="A38" s="22" t="s">
        <v>36</v>
      </c>
      <c r="B38" s="21" t="s">
        <v>47</v>
      </c>
      <c r="C38" s="9">
        <v>2024</v>
      </c>
      <c r="D38" s="26">
        <v>45566</v>
      </c>
      <c r="E38" s="82">
        <v>45808</v>
      </c>
      <c r="F38" s="48">
        <v>20566.41</v>
      </c>
    </row>
    <row r="39" spans="1:6" ht="33.75">
      <c r="A39" s="22" t="s">
        <v>38</v>
      </c>
      <c r="B39" s="21" t="s">
        <v>48</v>
      </c>
      <c r="C39" s="9">
        <v>2024</v>
      </c>
      <c r="D39" s="26">
        <v>45292</v>
      </c>
      <c r="E39" s="26">
        <v>45657</v>
      </c>
      <c r="F39" s="28">
        <v>84008.34</v>
      </c>
    </row>
    <row r="40" spans="1:6" ht="22.5">
      <c r="A40" s="22" t="s">
        <v>49</v>
      </c>
      <c r="B40" s="7" t="s">
        <v>17</v>
      </c>
      <c r="C40" s="9">
        <v>2023</v>
      </c>
      <c r="D40" s="26">
        <v>44927</v>
      </c>
      <c r="E40" s="26">
        <v>45291</v>
      </c>
      <c r="F40" s="28">
        <v>96234.64</v>
      </c>
    </row>
    <row r="41" spans="1:6">
      <c r="A41" s="6" t="s">
        <v>53</v>
      </c>
      <c r="B41" s="7" t="s">
        <v>54</v>
      </c>
      <c r="C41" s="9">
        <v>2022</v>
      </c>
      <c r="D41" s="26">
        <v>44562</v>
      </c>
      <c r="E41" s="26">
        <v>44926</v>
      </c>
      <c r="F41" s="28">
        <v>134071.37</v>
      </c>
    </row>
    <row r="42" spans="1:6">
      <c r="A42" s="6" t="s">
        <v>57</v>
      </c>
      <c r="B42" s="7" t="s">
        <v>58</v>
      </c>
      <c r="C42" s="9">
        <v>2022</v>
      </c>
      <c r="D42" s="26">
        <v>44562</v>
      </c>
      <c r="E42" s="26">
        <v>44926</v>
      </c>
      <c r="F42" s="28">
        <f>44805.75+22402.88+22402.87</f>
        <v>89611.5</v>
      </c>
    </row>
    <row r="43" spans="1:6">
      <c r="A43" s="6" t="s">
        <v>57</v>
      </c>
      <c r="B43" s="7" t="s">
        <v>59</v>
      </c>
      <c r="C43" s="9">
        <v>2022</v>
      </c>
      <c r="D43" s="26">
        <v>44743</v>
      </c>
      <c r="E43" s="26">
        <v>44896</v>
      </c>
      <c r="F43" s="28">
        <v>6444.2</v>
      </c>
    </row>
    <row r="44" spans="1:6">
      <c r="A44" s="29" t="s">
        <v>57</v>
      </c>
      <c r="B44" s="7" t="s">
        <v>109</v>
      </c>
      <c r="C44" s="9">
        <v>2022</v>
      </c>
      <c r="D44" s="26">
        <v>44728</v>
      </c>
      <c r="E44" s="26">
        <v>44911</v>
      </c>
      <c r="F44" s="28">
        <v>7079.51</v>
      </c>
    </row>
    <row r="45" spans="1:6">
      <c r="A45" s="31"/>
      <c r="B45" s="30"/>
      <c r="C45" s="9"/>
      <c r="D45" s="26"/>
      <c r="E45" s="26"/>
      <c r="F45" s="28"/>
    </row>
    <row r="46" spans="1:6">
      <c r="A46" s="31" t="s">
        <v>60</v>
      </c>
      <c r="B46" s="30" t="s">
        <v>61</v>
      </c>
      <c r="C46" s="9">
        <v>2024</v>
      </c>
      <c r="D46" s="26">
        <v>45292</v>
      </c>
      <c r="E46" s="26">
        <v>45657</v>
      </c>
      <c r="F46" s="28">
        <v>150372.84999999998</v>
      </c>
    </row>
    <row r="47" spans="1:6" ht="33.75">
      <c r="A47" s="33" t="s">
        <v>34</v>
      </c>
      <c r="B47" s="21" t="s">
        <v>35</v>
      </c>
      <c r="C47" s="9">
        <v>2024</v>
      </c>
      <c r="D47" s="32">
        <v>45292</v>
      </c>
      <c r="E47" s="32">
        <v>45657</v>
      </c>
      <c r="F47" s="28">
        <v>29995</v>
      </c>
    </row>
    <row r="48" spans="1:6">
      <c r="A48" s="31" t="s">
        <v>42</v>
      </c>
      <c r="B48" s="30" t="s">
        <v>62</v>
      </c>
      <c r="C48" s="9">
        <v>2024</v>
      </c>
      <c r="D48" s="26"/>
      <c r="E48" s="26"/>
      <c r="F48" s="28">
        <v>1345.5</v>
      </c>
    </row>
    <row r="49" spans="1:6">
      <c r="A49" s="44" t="s">
        <v>36</v>
      </c>
      <c r="B49" s="45" t="s">
        <v>64</v>
      </c>
      <c r="C49" s="46">
        <v>2024</v>
      </c>
      <c r="D49" s="47"/>
      <c r="E49" s="47"/>
      <c r="F49" s="48">
        <v>1935.33</v>
      </c>
    </row>
    <row r="50" spans="1:6" ht="22.5">
      <c r="A50" s="41" t="s">
        <v>38</v>
      </c>
      <c r="B50" s="41" t="s">
        <v>111</v>
      </c>
      <c r="C50" s="36">
        <v>2024</v>
      </c>
      <c r="D50" s="77">
        <v>45292</v>
      </c>
      <c r="E50" s="77">
        <v>45657</v>
      </c>
      <c r="F50" s="37">
        <f>442540+44254</f>
        <v>486794</v>
      </c>
    </row>
    <row r="51" spans="1:6" ht="22.5">
      <c r="A51" s="41" t="s">
        <v>38</v>
      </c>
      <c r="B51" s="41" t="s">
        <v>110</v>
      </c>
      <c r="C51" s="36">
        <v>2024</v>
      </c>
      <c r="D51" s="77">
        <v>45292</v>
      </c>
      <c r="E51" s="77">
        <v>45657</v>
      </c>
      <c r="F51" s="40">
        <f>109901+11950.4</f>
        <v>121851.4</v>
      </c>
    </row>
    <row r="52" spans="1:6" ht="22.5">
      <c r="A52" s="41" t="s">
        <v>38</v>
      </c>
      <c r="B52" s="41" t="s">
        <v>112</v>
      </c>
      <c r="C52" s="36">
        <v>2024</v>
      </c>
      <c r="D52" s="77">
        <v>45292</v>
      </c>
      <c r="E52" s="77">
        <v>45657</v>
      </c>
      <c r="F52" s="40">
        <f>353246+35324.6</f>
        <v>388570.6</v>
      </c>
    </row>
    <row r="53" spans="1:6" ht="22.5">
      <c r="A53" s="41" t="s">
        <v>38</v>
      </c>
      <c r="B53" s="41" t="s">
        <v>113</v>
      </c>
      <c r="C53" s="36">
        <v>2024</v>
      </c>
      <c r="D53" s="77">
        <v>45292</v>
      </c>
      <c r="E53" s="77">
        <v>45657</v>
      </c>
      <c r="F53" s="40">
        <f>142681.8+14292</f>
        <v>156973.79999999999</v>
      </c>
    </row>
    <row r="54" spans="1:6" ht="22.5">
      <c r="A54" s="41" t="s">
        <v>38</v>
      </c>
      <c r="B54" s="41" t="s">
        <v>114</v>
      </c>
      <c r="C54" s="36">
        <v>2024</v>
      </c>
      <c r="D54" s="77">
        <v>45292</v>
      </c>
      <c r="E54" s="77">
        <v>45657</v>
      </c>
      <c r="F54" s="40">
        <f>54524.53+5102.57</f>
        <v>59627.1</v>
      </c>
    </row>
    <row r="55" spans="1:6">
      <c r="A55" s="42" t="s">
        <v>69</v>
      </c>
      <c r="B55" s="53" t="s">
        <v>70</v>
      </c>
      <c r="C55" s="36">
        <v>2023</v>
      </c>
      <c r="D55" s="54"/>
      <c r="E55" s="54"/>
      <c r="F55" s="37">
        <v>29995</v>
      </c>
    </row>
    <row r="56" spans="1:6">
      <c r="A56" s="55" t="s">
        <v>71</v>
      </c>
      <c r="B56" s="7" t="s">
        <v>72</v>
      </c>
      <c r="C56" s="36">
        <v>2023</v>
      </c>
      <c r="D56" s="56"/>
      <c r="E56" s="56"/>
      <c r="F56" s="52">
        <v>410.07</v>
      </c>
    </row>
    <row r="57" spans="1:6">
      <c r="A57" s="55" t="s">
        <v>71</v>
      </c>
      <c r="B57" s="51" t="s">
        <v>73</v>
      </c>
      <c r="C57" s="36">
        <v>2023</v>
      </c>
      <c r="F57" s="52">
        <v>229.75</v>
      </c>
    </row>
    <row r="58" spans="1:6">
      <c r="A58" s="55" t="s">
        <v>71</v>
      </c>
      <c r="B58" s="51" t="s">
        <v>74</v>
      </c>
      <c r="C58" s="36">
        <v>2023</v>
      </c>
      <c r="F58" s="52">
        <v>88.43</v>
      </c>
    </row>
    <row r="59" spans="1:6">
      <c r="A59" s="55" t="s">
        <v>71</v>
      </c>
      <c r="B59" s="51" t="s">
        <v>75</v>
      </c>
      <c r="C59" s="36">
        <v>2023</v>
      </c>
      <c r="F59" s="52">
        <v>118.53</v>
      </c>
    </row>
    <row r="60" spans="1:6">
      <c r="A60" s="55" t="s">
        <v>71</v>
      </c>
      <c r="B60" s="51" t="s">
        <v>76</v>
      </c>
      <c r="C60" s="36">
        <v>2023</v>
      </c>
      <c r="F60" s="52">
        <v>29.43</v>
      </c>
    </row>
    <row r="61" spans="1:6">
      <c r="A61" s="55" t="s">
        <v>71</v>
      </c>
      <c r="B61" s="51" t="s">
        <v>77</v>
      </c>
      <c r="C61" s="36">
        <v>2023</v>
      </c>
      <c r="F61" s="52">
        <v>49.59</v>
      </c>
    </row>
    <row r="62" spans="1:6" ht="22.5">
      <c r="A62" s="39" t="s">
        <v>78</v>
      </c>
      <c r="B62" s="35" t="s">
        <v>79</v>
      </c>
      <c r="C62" s="36">
        <v>2023</v>
      </c>
      <c r="D62" s="84">
        <v>45200</v>
      </c>
      <c r="E62" s="84">
        <v>45077</v>
      </c>
      <c r="F62" s="37">
        <v>300</v>
      </c>
    </row>
    <row r="63" spans="1:6" ht="33.75">
      <c r="A63" s="39" t="s">
        <v>78</v>
      </c>
      <c r="B63" s="21" t="s">
        <v>80</v>
      </c>
      <c r="C63" s="36">
        <v>2023</v>
      </c>
      <c r="D63" s="38">
        <v>45200</v>
      </c>
      <c r="E63" s="58">
        <v>45077</v>
      </c>
      <c r="F63" s="52">
        <v>15810.47</v>
      </c>
    </row>
    <row r="65" spans="1:7">
      <c r="A65" s="6" t="s">
        <v>81</v>
      </c>
      <c r="B65" s="7" t="s">
        <v>54</v>
      </c>
      <c r="C65" s="9">
        <v>2023</v>
      </c>
      <c r="D65" s="26">
        <v>44927</v>
      </c>
      <c r="E65" s="26">
        <v>45291</v>
      </c>
      <c r="F65" s="28">
        <v>137423.14000000001</v>
      </c>
    </row>
    <row r="66" spans="1:7" ht="22.5">
      <c r="A66" s="59" t="s">
        <v>63</v>
      </c>
      <c r="B66" s="21" t="s">
        <v>82</v>
      </c>
      <c r="C66" s="9">
        <v>2023</v>
      </c>
      <c r="D66" s="26"/>
      <c r="E66" s="26"/>
      <c r="F66" s="28">
        <v>2738.43</v>
      </c>
    </row>
    <row r="67" spans="1:7" ht="22.5">
      <c r="A67" s="34" t="s">
        <v>38</v>
      </c>
      <c r="B67" s="51" t="s">
        <v>83</v>
      </c>
      <c r="C67" s="9">
        <v>2023</v>
      </c>
      <c r="F67" s="28">
        <v>7101.49</v>
      </c>
    </row>
    <row r="68" spans="1:7" ht="22.5">
      <c r="A68" s="34" t="s">
        <v>38</v>
      </c>
      <c r="B68" s="51" t="s">
        <v>84</v>
      </c>
      <c r="C68" s="9">
        <v>2023</v>
      </c>
      <c r="F68" s="28">
        <v>10231.4</v>
      </c>
    </row>
    <row r="69" spans="1:7" ht="22.5">
      <c r="A69" s="34" t="s">
        <v>38</v>
      </c>
      <c r="B69" s="53" t="s">
        <v>17</v>
      </c>
      <c r="C69" s="9">
        <v>2023</v>
      </c>
      <c r="F69" s="28">
        <v>91256</v>
      </c>
    </row>
    <row r="70" spans="1:7" ht="22.5">
      <c r="A70" s="34" t="s">
        <v>38</v>
      </c>
      <c r="B70" s="34" t="s">
        <v>66</v>
      </c>
      <c r="C70" s="9">
        <v>2023</v>
      </c>
      <c r="F70" s="28">
        <f>419857.99+44254</f>
        <v>464111.99</v>
      </c>
    </row>
    <row r="71" spans="1:7" ht="22.5">
      <c r="A71" s="34" t="s">
        <v>38</v>
      </c>
      <c r="B71" s="34" t="s">
        <v>110</v>
      </c>
      <c r="C71" s="9">
        <v>2023</v>
      </c>
      <c r="F71" s="28">
        <f>91646.23+10670</f>
        <v>102316.23</v>
      </c>
    </row>
    <row r="72" spans="1:7" ht="22.5">
      <c r="A72" s="34" t="s">
        <v>38</v>
      </c>
      <c r="B72" s="34" t="s">
        <v>65</v>
      </c>
      <c r="C72" s="9">
        <v>2023</v>
      </c>
      <c r="F72" s="28">
        <f>335124.17+35324.6</f>
        <v>370448.76999999996</v>
      </c>
    </row>
    <row r="73" spans="1:7" ht="22.5">
      <c r="A73" s="34" t="s">
        <v>38</v>
      </c>
      <c r="B73" s="34" t="s">
        <v>67</v>
      </c>
      <c r="C73" s="9">
        <v>2023</v>
      </c>
      <c r="F73" s="28">
        <f>135626.7+14292</f>
        <v>149918.70000000001</v>
      </c>
    </row>
    <row r="74" spans="1:7" ht="22.5">
      <c r="A74" s="34" t="s">
        <v>38</v>
      </c>
      <c r="B74" s="34" t="s">
        <v>68</v>
      </c>
      <c r="C74" s="9">
        <v>2023</v>
      </c>
      <c r="F74" s="28">
        <f>52284.01+5346.67</f>
        <v>57630.68</v>
      </c>
    </row>
    <row r="75" spans="1:7" ht="22.5">
      <c r="A75" s="34" t="s">
        <v>38</v>
      </c>
      <c r="B75" s="60" t="s">
        <v>85</v>
      </c>
      <c r="C75" s="9">
        <v>2023</v>
      </c>
      <c r="F75" s="28">
        <v>11134.83</v>
      </c>
    </row>
    <row r="76" spans="1:7">
      <c r="A76" s="61" t="s">
        <v>69</v>
      </c>
      <c r="B76" s="62" t="s">
        <v>88</v>
      </c>
      <c r="C76" s="9">
        <v>2025</v>
      </c>
      <c r="D76" s="57"/>
      <c r="E76" s="57"/>
      <c r="F76" s="63">
        <v>29995</v>
      </c>
    </row>
    <row r="77" spans="1:7">
      <c r="A77" s="65" t="s">
        <v>60</v>
      </c>
      <c r="B77" s="53" t="s">
        <v>54</v>
      </c>
      <c r="C77" s="9">
        <v>2025</v>
      </c>
      <c r="D77" s="57"/>
      <c r="E77" s="57"/>
      <c r="F77" s="63">
        <v>170002.2</v>
      </c>
    </row>
    <row r="78" spans="1:7">
      <c r="A78" s="66" t="s">
        <v>63</v>
      </c>
      <c r="B78" s="68" t="s">
        <v>90</v>
      </c>
      <c r="C78" s="9">
        <v>2025</v>
      </c>
      <c r="D78" s="57"/>
      <c r="E78" s="57"/>
      <c r="F78" s="71">
        <v>1270.8899999999999</v>
      </c>
      <c r="G78" s="67"/>
    </row>
    <row r="79" spans="1:7" ht="22.5">
      <c r="A79" s="34" t="s">
        <v>38</v>
      </c>
      <c r="B79" s="69" t="s">
        <v>83</v>
      </c>
      <c r="C79" s="9">
        <v>2025</v>
      </c>
      <c r="D79" s="57"/>
      <c r="E79" s="57"/>
      <c r="F79" s="63">
        <v>8835.06</v>
      </c>
    </row>
    <row r="80" spans="1:7" ht="24">
      <c r="A80" s="34" t="s">
        <v>38</v>
      </c>
      <c r="B80" s="70" t="s">
        <v>91</v>
      </c>
      <c r="C80" s="9">
        <v>2025</v>
      </c>
      <c r="D80" s="57"/>
      <c r="E80" s="57"/>
      <c r="F80" s="63">
        <v>10809.59</v>
      </c>
    </row>
    <row r="81" spans="1:9" ht="22.5">
      <c r="A81" s="34" t="s">
        <v>38</v>
      </c>
      <c r="B81" s="53" t="s">
        <v>17</v>
      </c>
      <c r="C81" s="9">
        <v>2025</v>
      </c>
      <c r="D81" s="57"/>
      <c r="E81" s="57"/>
      <c r="F81" s="63">
        <v>97166.709999999992</v>
      </c>
    </row>
    <row r="82" spans="1:9" ht="22.5">
      <c r="A82" s="34" t="s">
        <v>38</v>
      </c>
      <c r="B82" s="34" t="s">
        <v>111</v>
      </c>
      <c r="C82" s="9">
        <v>2025</v>
      </c>
      <c r="D82" s="57"/>
      <c r="E82" s="57"/>
      <c r="F82" s="63">
        <f>450950+48459</f>
        <v>499409</v>
      </c>
    </row>
    <row r="83" spans="1:9" ht="22.5">
      <c r="A83" s="34" t="s">
        <v>38</v>
      </c>
      <c r="B83" s="34" t="s">
        <v>110</v>
      </c>
      <c r="C83" s="9">
        <v>2025</v>
      </c>
      <c r="F83" s="63">
        <f>121777.6+13087.2</f>
        <v>134864.80000000002</v>
      </c>
    </row>
    <row r="84" spans="1:9" ht="22.5">
      <c r="A84" s="34" t="s">
        <v>38</v>
      </c>
      <c r="B84" s="34" t="s">
        <v>112</v>
      </c>
      <c r="C84" s="9">
        <v>2025</v>
      </c>
      <c r="F84" s="63">
        <f>359706.4+38554.8</f>
        <v>398261.2</v>
      </c>
    </row>
    <row r="85" spans="1:9" ht="22.5">
      <c r="A85" s="34" t="s">
        <v>38</v>
      </c>
      <c r="B85" s="34" t="s">
        <v>113</v>
      </c>
      <c r="C85" s="9">
        <v>2025</v>
      </c>
      <c r="F85" s="63">
        <f>145656+15660</f>
        <v>161316</v>
      </c>
    </row>
    <row r="86" spans="1:9" ht="22.5">
      <c r="A86" s="34" t="s">
        <v>38</v>
      </c>
      <c r="B86" s="34" t="s">
        <v>114</v>
      </c>
      <c r="C86" s="9">
        <v>2025</v>
      </c>
      <c r="F86" s="63">
        <f>50239.27+5348.26</f>
        <v>55587.53</v>
      </c>
    </row>
    <row r="87" spans="1:9" ht="45">
      <c r="A87" s="72" t="s">
        <v>34</v>
      </c>
      <c r="B87" s="62" t="s">
        <v>92</v>
      </c>
      <c r="C87" s="9">
        <v>2022</v>
      </c>
      <c r="F87" s="63">
        <v>29995</v>
      </c>
    </row>
    <row r="88" spans="1:9">
      <c r="A88" s="73" t="s">
        <v>71</v>
      </c>
      <c r="B88" s="3" t="s">
        <v>93</v>
      </c>
      <c r="C88" s="9">
        <v>2022</v>
      </c>
      <c r="D88" s="75">
        <v>44562</v>
      </c>
      <c r="E88" s="75">
        <v>44926</v>
      </c>
      <c r="F88" s="63">
        <v>121.24</v>
      </c>
      <c r="I88" s="76"/>
    </row>
    <row r="89" spans="1:9">
      <c r="A89" s="73" t="s">
        <v>71</v>
      </c>
      <c r="B89" s="3" t="s">
        <v>94</v>
      </c>
      <c r="C89" s="9">
        <v>2022</v>
      </c>
      <c r="D89" s="75">
        <v>44562</v>
      </c>
      <c r="E89" s="75">
        <v>44926</v>
      </c>
      <c r="F89" s="63">
        <v>140.25</v>
      </c>
      <c r="I89" s="76"/>
    </row>
    <row r="90" spans="1:9" ht="22.5">
      <c r="A90" s="34" t="s">
        <v>36</v>
      </c>
      <c r="B90" s="74" t="s">
        <v>95</v>
      </c>
      <c r="C90" s="9">
        <v>2022</v>
      </c>
      <c r="D90" s="75">
        <v>44835</v>
      </c>
      <c r="E90" s="75">
        <v>44926</v>
      </c>
      <c r="F90" s="63">
        <v>4376.8499999999995</v>
      </c>
    </row>
    <row r="91" spans="1:9">
      <c r="A91" s="43" t="s">
        <v>40</v>
      </c>
      <c r="B91" s="53" t="s">
        <v>33</v>
      </c>
      <c r="C91" s="9">
        <v>2022</v>
      </c>
      <c r="D91" s="75">
        <v>44562</v>
      </c>
      <c r="E91" s="75">
        <v>44926</v>
      </c>
      <c r="F91" s="63">
        <v>14779.05</v>
      </c>
    </row>
    <row r="92" spans="1:9">
      <c r="A92" s="31" t="s">
        <v>105</v>
      </c>
      <c r="B92" s="7" t="s">
        <v>97</v>
      </c>
      <c r="C92" s="9">
        <v>2022</v>
      </c>
      <c r="D92" s="75">
        <v>44562</v>
      </c>
      <c r="E92" s="75">
        <v>44926</v>
      </c>
      <c r="F92" s="78">
        <f>71790.94+8392.86</f>
        <v>80183.8</v>
      </c>
    </row>
    <row r="93" spans="1:9">
      <c r="A93" s="31" t="s">
        <v>98</v>
      </c>
      <c r="B93" s="30" t="s">
        <v>99</v>
      </c>
      <c r="C93" s="9">
        <v>2022</v>
      </c>
      <c r="D93" s="75">
        <v>44562</v>
      </c>
      <c r="E93" s="75">
        <v>44926</v>
      </c>
      <c r="F93" s="79">
        <f>354436.77+41436.36</f>
        <v>395873.13</v>
      </c>
    </row>
    <row r="94" spans="1:9">
      <c r="A94" s="31" t="s">
        <v>100</v>
      </c>
      <c r="B94" s="7" t="s">
        <v>101</v>
      </c>
      <c r="C94" s="9">
        <v>2022</v>
      </c>
      <c r="D94" s="75">
        <v>44562</v>
      </c>
      <c r="E94" s="75">
        <v>44926</v>
      </c>
      <c r="F94" s="79">
        <f>316924.36+33073.44</f>
        <v>349997.8</v>
      </c>
    </row>
    <row r="95" spans="1:9">
      <c r="A95" s="6" t="s">
        <v>102</v>
      </c>
      <c r="B95" s="7" t="s">
        <v>103</v>
      </c>
      <c r="C95" s="9">
        <v>2022</v>
      </c>
      <c r="D95" s="75">
        <v>44562</v>
      </c>
      <c r="E95" s="75">
        <v>44926</v>
      </c>
      <c r="F95" s="79">
        <f>127751.04+13386</f>
        <v>141137.03999999998</v>
      </c>
    </row>
    <row r="96" spans="1:9">
      <c r="A96" s="6" t="s">
        <v>96</v>
      </c>
      <c r="B96" s="7" t="s">
        <v>104</v>
      </c>
      <c r="C96" s="9">
        <v>2022</v>
      </c>
      <c r="D96" s="75">
        <v>44562</v>
      </c>
      <c r="E96" s="75">
        <v>44926</v>
      </c>
      <c r="F96" s="79">
        <f>50892.66+5124.09</f>
        <v>56016.75</v>
      </c>
    </row>
    <row r="97" spans="1:6">
      <c r="A97" s="73" t="s">
        <v>71</v>
      </c>
      <c r="B97" s="7" t="s">
        <v>106</v>
      </c>
      <c r="C97" s="9">
        <v>2022</v>
      </c>
      <c r="D97" s="75">
        <v>44562</v>
      </c>
      <c r="E97" s="75">
        <v>44926</v>
      </c>
      <c r="F97" s="28">
        <v>4594.33</v>
      </c>
    </row>
    <row r="98" spans="1:6">
      <c r="A98" s="73" t="s">
        <v>71</v>
      </c>
      <c r="B98" s="7" t="s">
        <v>107</v>
      </c>
      <c r="C98" s="9">
        <v>2022</v>
      </c>
      <c r="D98" s="75">
        <v>44562</v>
      </c>
      <c r="E98" s="75">
        <v>44926</v>
      </c>
      <c r="F98" s="28">
        <v>8866.66</v>
      </c>
    </row>
    <row r="99" spans="1:6">
      <c r="A99" s="73" t="s">
        <v>71</v>
      </c>
      <c r="B99" s="7" t="s">
        <v>108</v>
      </c>
      <c r="C99" s="9">
        <v>2022</v>
      </c>
      <c r="D99" s="75">
        <v>44562</v>
      </c>
      <c r="E99" s="75">
        <v>44926</v>
      </c>
      <c r="F99" s="28">
        <v>391.8</v>
      </c>
    </row>
    <row r="100" spans="1:6">
      <c r="A100" s="6"/>
      <c r="B100" s="7"/>
      <c r="C100" s="9"/>
      <c r="D100" s="75"/>
      <c r="E100" s="75"/>
      <c r="F100" s="28"/>
    </row>
    <row r="101" spans="1:6">
      <c r="A101" s="6"/>
      <c r="B101" s="7"/>
      <c r="C101" s="9"/>
      <c r="D101" s="75"/>
      <c r="E101" s="75"/>
      <c r="F101" s="28"/>
    </row>
    <row r="102" spans="1:6">
      <c r="A102" s="6"/>
      <c r="B102" s="7"/>
      <c r="C102" s="9"/>
      <c r="D102" s="75"/>
      <c r="E102" s="75"/>
      <c r="F102" s="28"/>
    </row>
    <row r="103" spans="1:6">
      <c r="A103" s="6"/>
      <c r="B103" s="7"/>
      <c r="C103" s="9"/>
      <c r="D103" s="75"/>
      <c r="E103" s="75"/>
      <c r="F103" s="28"/>
    </row>
    <row r="104" spans="1:6">
      <c r="A104" s="6"/>
      <c r="B104" s="7"/>
      <c r="C104" s="9"/>
      <c r="D104" s="75"/>
      <c r="E104" s="75"/>
      <c r="F104" s="28"/>
    </row>
    <row r="105" spans="1:6">
      <c r="A105" s="6"/>
      <c r="B105" s="7"/>
      <c r="C105" s="9"/>
      <c r="D105" s="75"/>
      <c r="E105" s="75"/>
      <c r="F105" s="28"/>
    </row>
    <row r="106" spans="1:6">
      <c r="A106" s="6"/>
      <c r="B106" s="7"/>
      <c r="C106" s="9"/>
      <c r="D106" s="75"/>
      <c r="E106" s="75"/>
      <c r="F106" s="28"/>
    </row>
    <row r="107" spans="1:6">
      <c r="A107" s="6"/>
      <c r="B107" s="7"/>
      <c r="C107" s="9"/>
      <c r="D107" s="75"/>
      <c r="E107" s="75"/>
      <c r="F107" s="28"/>
    </row>
    <row r="108" spans="1:6">
      <c r="A108" s="6"/>
      <c r="B108" s="7"/>
      <c r="C108" s="9"/>
      <c r="D108" s="75"/>
      <c r="E108" s="75"/>
      <c r="F108" s="28"/>
    </row>
    <row r="109" spans="1:6">
      <c r="A109" s="6"/>
      <c r="B109" s="7"/>
      <c r="C109" s="9"/>
      <c r="D109" s="75"/>
      <c r="E109" s="75"/>
      <c r="F109" s="28"/>
    </row>
    <row r="110" spans="1:6">
      <c r="A110" s="6"/>
      <c r="B110" s="7"/>
      <c r="C110" s="9"/>
      <c r="D110" s="75"/>
      <c r="E110" s="75"/>
      <c r="F110" s="28"/>
    </row>
    <row r="111" spans="1:6">
      <c r="A111" s="6"/>
      <c r="B111" s="7"/>
      <c r="C111" s="9"/>
      <c r="D111" s="26"/>
      <c r="E111" s="26"/>
      <c r="F111" s="28"/>
    </row>
    <row r="112" spans="1:6">
      <c r="A112" s="6"/>
      <c r="B112" s="7"/>
      <c r="C112" s="9"/>
      <c r="D112" s="25"/>
      <c r="E112" s="25"/>
      <c r="F112" s="28"/>
    </row>
    <row r="114" spans="1:6" ht="15.75">
      <c r="A114" s="3" t="s">
        <v>50</v>
      </c>
      <c r="F114" s="49">
        <f>SUBTOTAL(9,F3:F112)</f>
        <v>6408243.5499999998</v>
      </c>
    </row>
    <row r="115" spans="1:6">
      <c r="F115" s="50"/>
    </row>
    <row r="116" spans="1:6">
      <c r="F116" s="50">
        <f>1318758.33-F114</f>
        <v>-5089485.22</v>
      </c>
    </row>
    <row r="117" spans="1:6">
      <c r="A117" s="41"/>
      <c r="C117" s="9"/>
      <c r="F117" s="63"/>
    </row>
    <row r="118" spans="1:6">
      <c r="A118" s="41"/>
      <c r="C118" s="9"/>
      <c r="F118" s="63"/>
    </row>
    <row r="119" spans="1:6">
      <c r="A119" s="41"/>
      <c r="C119" s="9"/>
      <c r="F119" s="63"/>
    </row>
    <row r="120" spans="1:6">
      <c r="A120" s="41"/>
      <c r="C120" s="9"/>
      <c r="F120" s="63"/>
    </row>
    <row r="121" spans="1:6">
      <c r="A121" s="41"/>
      <c r="C121" s="9"/>
      <c r="F121" s="63"/>
    </row>
    <row r="122" spans="1:6">
      <c r="A122" s="41"/>
      <c r="C122" s="9"/>
      <c r="F122" s="63"/>
    </row>
    <row r="123" spans="1:6">
      <c r="A123" s="41"/>
      <c r="C123" s="9"/>
      <c r="F123" s="63"/>
    </row>
    <row r="124" spans="1:6">
      <c r="A124" s="41"/>
      <c r="C124" s="9"/>
      <c r="F124" s="63"/>
    </row>
    <row r="125" spans="1:6">
      <c r="A125" s="41"/>
      <c r="C125" s="9"/>
      <c r="F125" s="63"/>
    </row>
    <row r="126" spans="1:6">
      <c r="A126" s="41"/>
      <c r="C126" s="9"/>
      <c r="F126" s="63"/>
    </row>
    <row r="127" spans="1:6">
      <c r="A127" s="41"/>
      <c r="C127" s="9"/>
      <c r="F127" s="63"/>
    </row>
    <row r="128" spans="1:6">
      <c r="A128" s="41"/>
      <c r="C128" s="9"/>
      <c r="F128" s="63"/>
    </row>
    <row r="129" spans="1:6">
      <c r="A129" s="41"/>
      <c r="C129" s="9"/>
      <c r="F129" s="63"/>
    </row>
    <row r="130" spans="1:6">
      <c r="A130" s="41"/>
      <c r="C130" s="9"/>
      <c r="F130" s="63"/>
    </row>
    <row r="131" spans="1:6">
      <c r="A131" s="73"/>
      <c r="C131" s="9"/>
      <c r="F131" s="63"/>
    </row>
    <row r="132" spans="1:6">
      <c r="A132" s="73"/>
      <c r="C132" s="9"/>
      <c r="F132" s="63"/>
    </row>
    <row r="133" spans="1:6">
      <c r="A133" s="73"/>
      <c r="C133" s="9"/>
      <c r="F133" s="63"/>
    </row>
    <row r="134" spans="1:6">
      <c r="A134" s="73"/>
      <c r="C134" s="9"/>
      <c r="F134" s="63"/>
    </row>
    <row r="135" spans="1:6">
      <c r="A135" s="73"/>
      <c r="C135" s="9"/>
      <c r="F135" s="63"/>
    </row>
    <row r="136" spans="1:6">
      <c r="A136" s="73"/>
      <c r="C136" s="9"/>
      <c r="F136" s="63"/>
    </row>
    <row r="137" spans="1:6">
      <c r="A137" s="73"/>
      <c r="C137" s="9"/>
      <c r="F137" s="63"/>
    </row>
    <row r="138" spans="1:6">
      <c r="A138" s="73"/>
      <c r="C138" s="9"/>
      <c r="F138" s="63"/>
    </row>
    <row r="139" spans="1:6">
      <c r="A139" s="73"/>
      <c r="F139" s="63"/>
    </row>
    <row r="140" spans="1:6">
      <c r="F140" s="63"/>
    </row>
    <row r="141" spans="1:6">
      <c r="F141" s="63"/>
    </row>
    <row r="142" spans="1:6">
      <c r="F142" s="63"/>
    </row>
    <row r="143" spans="1:6">
      <c r="F143" s="63"/>
    </row>
    <row r="144" spans="1:6">
      <c r="F144" s="63"/>
    </row>
    <row r="145" spans="6:6">
      <c r="F145" s="63"/>
    </row>
    <row r="146" spans="6:6">
      <c r="F146" s="63"/>
    </row>
    <row r="147" spans="6:6">
      <c r="F147" s="6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98A5-A661-4C68-B4FC-C1EFCF980308}">
  <sheetPr>
    <pageSetUpPr fitToPage="1"/>
  </sheetPr>
  <dimension ref="A1:F43"/>
  <sheetViews>
    <sheetView workbookViewId="0">
      <selection activeCell="D5" sqref="D5"/>
    </sheetView>
  </sheetViews>
  <sheetFormatPr baseColWidth="10" defaultColWidth="8.83203125" defaultRowHeight="12"/>
  <cols>
    <col min="1" max="1" width="46.5" style="3" customWidth="1"/>
    <col min="2" max="2" width="56.6640625" style="3" customWidth="1"/>
    <col min="3" max="4" width="22.1640625" style="2" customWidth="1"/>
    <col min="5" max="5" width="35" style="2" bestFit="1" customWidth="1"/>
    <col min="6" max="6" width="36" style="2" customWidth="1"/>
    <col min="7" max="16384" width="8.83203125" style="1"/>
  </cols>
  <sheetData>
    <row r="1" spans="1:6" ht="26.25" customHeight="1">
      <c r="A1" s="80" t="s">
        <v>6</v>
      </c>
      <c r="B1" s="81"/>
      <c r="C1" s="81"/>
      <c r="D1" s="81"/>
      <c r="E1" s="81"/>
      <c r="F1" s="81"/>
    </row>
    <row r="2" spans="1:6" s="2" customFormat="1" ht="30">
      <c r="A2" s="4" t="s">
        <v>0</v>
      </c>
      <c r="B2" s="4" t="s">
        <v>1</v>
      </c>
      <c r="C2" s="4" t="s">
        <v>5</v>
      </c>
      <c r="D2" s="4" t="s">
        <v>2</v>
      </c>
      <c r="E2" s="5" t="s">
        <v>4</v>
      </c>
      <c r="F2" s="4" t="s">
        <v>3</v>
      </c>
    </row>
    <row r="3" spans="1:6" s="2" customFormat="1">
      <c r="A3" s="14" t="s">
        <v>13</v>
      </c>
      <c r="B3" s="7" t="s">
        <v>14</v>
      </c>
      <c r="C3" s="9">
        <v>2023</v>
      </c>
      <c r="D3" s="20">
        <v>45323</v>
      </c>
      <c r="E3" s="16">
        <v>45383</v>
      </c>
      <c r="F3" s="15">
        <v>3000</v>
      </c>
    </row>
    <row r="4" spans="1:6">
      <c r="A4" s="6" t="s">
        <v>22</v>
      </c>
      <c r="B4" s="7" t="s">
        <v>23</v>
      </c>
      <c r="C4" s="9">
        <v>2024</v>
      </c>
      <c r="D4" s="10" t="s">
        <v>117</v>
      </c>
      <c r="E4" s="10"/>
      <c r="F4" s="15">
        <v>10000</v>
      </c>
    </row>
    <row r="5" spans="1:6">
      <c r="A5" s="6" t="s">
        <v>51</v>
      </c>
      <c r="B5" s="7" t="s">
        <v>52</v>
      </c>
      <c r="C5" s="9">
        <v>2022</v>
      </c>
      <c r="D5" s="16"/>
      <c r="E5" s="16"/>
      <c r="F5" s="15">
        <v>1000</v>
      </c>
    </row>
    <row r="6" spans="1:6">
      <c r="A6" s="6" t="s">
        <v>55</v>
      </c>
      <c r="B6" s="7" t="s">
        <v>56</v>
      </c>
      <c r="C6" s="9">
        <v>2022</v>
      </c>
      <c r="D6" s="16">
        <v>44621</v>
      </c>
      <c r="E6" s="16">
        <v>44834</v>
      </c>
      <c r="F6" s="15">
        <v>17175</v>
      </c>
    </row>
    <row r="7" spans="1:6">
      <c r="A7" s="17"/>
      <c r="B7" s="7"/>
      <c r="C7" s="19"/>
      <c r="D7" s="11"/>
      <c r="E7" s="11"/>
      <c r="F7" s="18"/>
    </row>
    <row r="8" spans="1:6">
      <c r="A8" s="6"/>
      <c r="B8" s="7"/>
      <c r="C8" s="9"/>
      <c r="D8" s="11"/>
      <c r="E8" s="16"/>
      <c r="F8" s="15"/>
    </row>
    <row r="9" spans="1:6">
      <c r="A9" s="6"/>
      <c r="B9" s="7"/>
      <c r="C9" s="9"/>
      <c r="D9" s="11"/>
      <c r="E9" s="16"/>
      <c r="F9" s="15"/>
    </row>
    <row r="10" spans="1:6">
      <c r="A10" s="6"/>
      <c r="B10" s="7"/>
      <c r="C10" s="9"/>
      <c r="D10" s="11"/>
      <c r="E10" s="16"/>
      <c r="F10" s="8"/>
    </row>
    <row r="11" spans="1:6">
      <c r="A11" s="14"/>
      <c r="B11" s="7"/>
      <c r="C11" s="9"/>
      <c r="D11" s="11"/>
      <c r="E11" s="11"/>
      <c r="F11" s="8"/>
    </row>
    <row r="12" spans="1:6">
      <c r="A12" s="6"/>
      <c r="B12" s="7"/>
      <c r="C12" s="9"/>
      <c r="D12" s="11"/>
      <c r="E12" s="11"/>
      <c r="F12" s="8"/>
    </row>
    <row r="13" spans="1:6">
      <c r="A13" s="6"/>
      <c r="B13" s="7"/>
      <c r="C13" s="9"/>
      <c r="D13" s="11"/>
      <c r="E13" s="11"/>
      <c r="F13" s="8"/>
    </row>
    <row r="14" spans="1:6">
      <c r="A14" s="6"/>
      <c r="B14" s="7"/>
      <c r="C14" s="9"/>
      <c r="D14" s="11"/>
      <c r="E14" s="11"/>
      <c r="F14" s="8"/>
    </row>
    <row r="15" spans="1:6">
      <c r="A15" s="6"/>
      <c r="B15" s="7"/>
      <c r="C15" s="9"/>
      <c r="D15" s="11"/>
      <c r="E15" s="11"/>
      <c r="F15" s="8"/>
    </row>
    <row r="16" spans="1:6">
      <c r="A16" s="6"/>
      <c r="B16" s="7"/>
      <c r="C16" s="9"/>
      <c r="D16" s="11"/>
      <c r="E16" s="11"/>
      <c r="F16" s="8"/>
    </row>
    <row r="17" spans="1:6">
      <c r="A17" s="6"/>
      <c r="B17" s="7"/>
      <c r="C17" s="9"/>
      <c r="D17" s="10"/>
      <c r="E17" s="10"/>
      <c r="F17" s="8"/>
    </row>
    <row r="18" spans="1:6">
      <c r="A18" s="6"/>
      <c r="B18" s="7"/>
      <c r="C18" s="9"/>
      <c r="D18" s="10"/>
      <c r="E18" s="10"/>
      <c r="F18" s="8"/>
    </row>
    <row r="19" spans="1:6">
      <c r="A19" s="6"/>
      <c r="B19" s="7"/>
      <c r="C19" s="9"/>
      <c r="D19" s="10"/>
      <c r="E19" s="10"/>
      <c r="F19" s="8"/>
    </row>
    <row r="20" spans="1:6">
      <c r="A20" s="6"/>
      <c r="B20" s="7"/>
      <c r="C20" s="9"/>
      <c r="D20" s="10"/>
      <c r="E20" s="10"/>
      <c r="F20" s="8"/>
    </row>
    <row r="21" spans="1:6">
      <c r="A21" s="6"/>
      <c r="B21" s="7"/>
      <c r="C21" s="9"/>
      <c r="D21" s="10"/>
      <c r="E21" s="10"/>
      <c r="F21" s="8"/>
    </row>
    <row r="22" spans="1:6">
      <c r="A22" s="6"/>
      <c r="B22" s="7"/>
      <c r="C22" s="9"/>
      <c r="D22" s="10"/>
      <c r="E22" s="10"/>
      <c r="F22" s="8"/>
    </row>
    <row r="23" spans="1:6">
      <c r="A23" s="6"/>
      <c r="B23" s="7"/>
      <c r="C23" s="9"/>
      <c r="D23" s="11"/>
      <c r="E23" s="11"/>
      <c r="F23" s="8"/>
    </row>
    <row r="24" spans="1:6">
      <c r="A24" s="6"/>
      <c r="B24" s="7"/>
      <c r="C24" s="9"/>
      <c r="D24" s="11"/>
      <c r="E24" s="11"/>
      <c r="F24" s="8"/>
    </row>
    <row r="25" spans="1:6">
      <c r="A25" s="6"/>
      <c r="B25" s="7"/>
      <c r="C25" s="9"/>
      <c r="D25" s="11"/>
      <c r="E25" s="11"/>
      <c r="F25" s="8"/>
    </row>
    <row r="26" spans="1:6">
      <c r="A26" s="6"/>
      <c r="B26" s="7"/>
      <c r="C26" s="9"/>
      <c r="D26" s="10"/>
      <c r="E26" s="10"/>
      <c r="F26" s="8"/>
    </row>
    <row r="27" spans="1:6">
      <c r="A27" s="6"/>
      <c r="B27" s="7"/>
      <c r="C27" s="9"/>
      <c r="D27" s="10"/>
      <c r="E27" s="10"/>
      <c r="F27" s="8"/>
    </row>
    <row r="28" spans="1:6">
      <c r="A28" s="6"/>
      <c r="B28" s="7"/>
      <c r="C28" s="9"/>
      <c r="D28" s="10"/>
      <c r="E28" s="10"/>
      <c r="F28" s="8"/>
    </row>
    <row r="29" spans="1:6">
      <c r="A29" s="6"/>
      <c r="B29" s="7"/>
      <c r="C29" s="9"/>
      <c r="D29" s="10"/>
      <c r="E29" s="10"/>
      <c r="F29" s="8"/>
    </row>
    <row r="30" spans="1:6">
      <c r="A30" s="6"/>
      <c r="B30" s="7"/>
      <c r="C30" s="9"/>
      <c r="D30" s="11"/>
      <c r="E30" s="11"/>
      <c r="F30" s="8"/>
    </row>
    <row r="31" spans="1:6">
      <c r="A31" s="6"/>
      <c r="B31" s="7"/>
      <c r="C31" s="9"/>
      <c r="D31" s="12"/>
      <c r="E31" s="12"/>
      <c r="F31" s="8"/>
    </row>
    <row r="32" spans="1:6">
      <c r="A32" s="6"/>
      <c r="B32" s="7"/>
      <c r="C32" s="9"/>
      <c r="D32" s="12"/>
      <c r="E32" s="12"/>
      <c r="F32" s="8"/>
    </row>
    <row r="33" spans="1:6">
      <c r="A33" s="6"/>
      <c r="B33" s="7"/>
      <c r="C33" s="9"/>
      <c r="D33" s="12"/>
      <c r="E33" s="12"/>
      <c r="F33" s="8"/>
    </row>
    <row r="34" spans="1:6">
      <c r="A34" s="6"/>
      <c r="B34" s="7"/>
      <c r="C34" s="9"/>
      <c r="D34" s="12"/>
      <c r="E34" s="12"/>
      <c r="F34" s="8"/>
    </row>
    <row r="35" spans="1:6">
      <c r="A35" s="6"/>
      <c r="B35" s="7"/>
      <c r="C35" s="9"/>
      <c r="D35" s="12"/>
      <c r="E35" s="12"/>
      <c r="F35" s="8"/>
    </row>
    <row r="36" spans="1:6">
      <c r="A36" s="6"/>
      <c r="B36" s="7"/>
      <c r="C36" s="9"/>
      <c r="D36" s="13"/>
      <c r="E36" s="13"/>
      <c r="F36" s="8"/>
    </row>
    <row r="37" spans="1:6">
      <c r="A37" s="6"/>
      <c r="B37" s="7"/>
      <c r="C37" s="9"/>
      <c r="D37" s="13"/>
      <c r="E37" s="13"/>
      <c r="F37" s="8"/>
    </row>
    <row r="38" spans="1:6">
      <c r="A38" s="6"/>
      <c r="B38" s="7"/>
      <c r="C38" s="9"/>
      <c r="D38" s="13"/>
      <c r="E38" s="13"/>
      <c r="F38" s="8"/>
    </row>
    <row r="39" spans="1:6">
      <c r="A39" s="6"/>
      <c r="B39" s="7"/>
      <c r="C39" s="9"/>
      <c r="D39" s="11"/>
      <c r="E39" s="11"/>
      <c r="F39" s="8"/>
    </row>
    <row r="40" spans="1:6">
      <c r="A40" s="6"/>
      <c r="B40" s="7"/>
      <c r="C40" s="9"/>
      <c r="D40" s="13"/>
      <c r="E40" s="13"/>
      <c r="F40" s="8"/>
    </row>
    <row r="41" spans="1:6">
      <c r="A41" s="6"/>
      <c r="B41" s="7"/>
      <c r="C41" s="9"/>
      <c r="D41" s="13"/>
      <c r="E41" s="13"/>
      <c r="F41" s="8"/>
    </row>
    <row r="42" spans="1:6">
      <c r="A42" s="6"/>
      <c r="B42" s="7"/>
      <c r="C42" s="9"/>
      <c r="D42" s="13"/>
      <c r="E42" s="13"/>
      <c r="F42" s="8"/>
    </row>
    <row r="43" spans="1:6">
      <c r="A43" s="6"/>
      <c r="B43" s="7"/>
      <c r="C43" s="9"/>
      <c r="D43" s="13"/>
      <c r="E43" s="13"/>
      <c r="F43" s="8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509650-32db-4716-8b84-34e3a72876d8" xsi:nil="true"/>
    <lcf76f155ced4ddcb4097134ff3c332f xmlns="476433cf-f422-4a36-8207-53298897762d">
      <Terms xmlns="http://schemas.microsoft.com/office/infopath/2007/PartnerControls"/>
    </lcf76f155ced4ddcb4097134ff3c332f>
    <Subidos xmlns="476433cf-f422-4a36-8207-53298897762d">true</Subid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B6F4B6070464C84BE4370862954D9" ma:contentTypeVersion="15" ma:contentTypeDescription="Crear nuevo documento." ma:contentTypeScope="" ma:versionID="fdfe57688df3141682171d7b4817c2d0">
  <xsd:schema xmlns:xsd="http://www.w3.org/2001/XMLSchema" xmlns:xs="http://www.w3.org/2001/XMLSchema" xmlns:p="http://schemas.microsoft.com/office/2006/metadata/properties" xmlns:ns2="28509650-32db-4716-8b84-34e3a72876d8" xmlns:ns3="476433cf-f422-4a36-8207-53298897762d" targetNamespace="http://schemas.microsoft.com/office/2006/metadata/properties" ma:root="true" ma:fieldsID="873ab7106bfbe224dd7780e21a7b8a55" ns2:_="" ns3:_="">
    <xsd:import namespace="28509650-32db-4716-8b84-34e3a72876d8"/>
    <xsd:import namespace="476433cf-f422-4a36-8207-5329889776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Subido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9650-32db-4716-8b84-34e3a72876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75516e9-edca-4797-a5b6-cb9af1c1fc7e}" ma:internalName="TaxCatchAll" ma:showField="CatchAllData" ma:web="28509650-32db-4716-8b84-34e3a72876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433cf-f422-4a36-8207-532988977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e7b278-36d7-4cf0-97bc-5efc457a8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idos" ma:index="21" nillable="true" ma:displayName="Subidos" ma:default="1" ma:format="Dropdown" ma:internalName="Subidos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BB528-6DB0-46E3-BE84-E06F82FA76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18B81-5305-46DD-A70C-E579DED06116}">
  <ds:schemaRefs>
    <ds:schemaRef ds:uri="http://schemas.microsoft.com/office/2006/metadata/properties"/>
    <ds:schemaRef ds:uri="http://schemas.microsoft.com/office/infopath/2007/PartnerControls"/>
    <ds:schemaRef ds:uri="3679ae40-d33e-4d1b-bbcd-09d819964cca"/>
    <ds:schemaRef ds:uri="816ce1fd-a017-41b1-9cf2-536582bb69e0"/>
    <ds:schemaRef ds:uri="28509650-32db-4716-8b84-34e3a72876d8"/>
    <ds:schemaRef ds:uri="476433cf-f422-4a36-8207-53298897762d"/>
  </ds:schemaRefs>
</ds:datastoreItem>
</file>

<file path=customXml/itemProps3.xml><?xml version="1.0" encoding="utf-8"?>
<ds:datastoreItem xmlns:ds="http://schemas.openxmlformats.org/officeDocument/2006/customXml" ds:itemID="{08E16317-5C8D-442B-918E-702D8D4D0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09650-32db-4716-8b84-34e3a72876d8"/>
    <ds:schemaRef ds:uri="476433cf-f422-4a36-8207-532988977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SUBVENCIONES_PÚBLICAS</vt:lpstr>
      <vt:lpstr>SUBVENCIONES_PRIVADAS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M.JOSEFINA SORIA DE DIEGO</dc:creator>
  <cp:keywords>transparencia, convenios</cp:keywords>
  <cp:lastModifiedBy>ISABEL VACA</cp:lastModifiedBy>
  <cp:lastPrinted>2018-06-11T10:38:53Z</cp:lastPrinted>
  <dcterms:created xsi:type="dcterms:W3CDTF">2017-02-02T16:29:55Z</dcterms:created>
  <dcterms:modified xsi:type="dcterms:W3CDTF">2026-05-11T17:15:06Z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0x010100EDBB6F4B6070464C84BE4370862954D9</vt:lpwstr>
  </property>
  <property fmtid="{D5CDD505-2E9C-101B-9397-08002B2CF9AE}" pid="3" name="Order">
    <vt:r8>26200</vt:r8>
  </property>
  <property fmtid="{D5CDD505-2E9C-101B-9397-08002B2CF9AE}" pid="4" name="MediaServiceImageTags">
    <vt:lpwstr/>
  </property>
</Properties>
</file>